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9980" windowHeight="91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H53" i="1"/>
  <c r="H55" i="1" s="1"/>
  <c r="G49" i="1"/>
  <c r="J49" i="1" s="1"/>
  <c r="J40" i="1"/>
  <c r="G40" i="1"/>
  <c r="G53" i="1" s="1"/>
  <c r="J35" i="1"/>
  <c r="K30" i="1"/>
  <c r="K55" i="1" s="1"/>
  <c r="H30" i="1"/>
  <c r="G27" i="1"/>
  <c r="G30" i="1" s="1"/>
  <c r="G55" i="1" s="1"/>
  <c r="K22" i="1"/>
  <c r="H22" i="1"/>
  <c r="H24" i="1" s="1"/>
  <c r="H57" i="1" s="1"/>
  <c r="H61" i="1" s="1"/>
  <c r="G22" i="1"/>
  <c r="G19" i="1"/>
  <c r="J19" i="1" s="1"/>
  <c r="J22" i="1" s="1"/>
  <c r="K16" i="1"/>
  <c r="K24" i="1" s="1"/>
  <c r="H16" i="1"/>
  <c r="G14" i="1"/>
  <c r="J14" i="1" s="1"/>
  <c r="J12" i="1"/>
  <c r="G8" i="1"/>
  <c r="G16" i="1" s="1"/>
  <c r="G24" i="1" s="1"/>
  <c r="G57" i="1" s="1"/>
  <c r="G61" i="1" s="1"/>
  <c r="K57" i="1" l="1"/>
  <c r="K61" i="1" s="1"/>
  <c r="J53" i="1"/>
  <c r="J27" i="1"/>
  <c r="J30" i="1" s="1"/>
  <c r="J55" i="1" s="1"/>
  <c r="J8" i="1"/>
  <c r="J16" i="1" s="1"/>
  <c r="J24" i="1" s="1"/>
  <c r="J57" i="1" l="1"/>
  <c r="J61" i="1" s="1"/>
</calcChain>
</file>

<file path=xl/sharedStrings.xml><?xml version="1.0" encoding="utf-8"?>
<sst xmlns="http://schemas.openxmlformats.org/spreadsheetml/2006/main" count="57" uniqueCount="47">
  <si>
    <t>St John Catholic School</t>
  </si>
  <si>
    <t>Meeting Date:</t>
  </si>
  <si>
    <t>Catholic School Parent Council (CSPC) Account</t>
  </si>
  <si>
    <t>YTD</t>
  </si>
  <si>
    <t>Special Events Income</t>
  </si>
  <si>
    <t>CURRENT</t>
  </si>
  <si>
    <t>BUDGET</t>
  </si>
  <si>
    <t>Bank Charges</t>
  </si>
  <si>
    <t>50/50 Draw (Xmas Concert)</t>
  </si>
  <si>
    <t>Bake Sale (Xmas Concert)</t>
  </si>
  <si>
    <t>Book Challenge</t>
  </si>
  <si>
    <t>Cross Country</t>
  </si>
  <si>
    <t>Lunch Lady</t>
  </si>
  <si>
    <t>Pizza Lunch</t>
  </si>
  <si>
    <t>Swim Team</t>
  </si>
  <si>
    <t>Total Special Events Income</t>
  </si>
  <si>
    <t>Fundraising Income</t>
  </si>
  <si>
    <t>Halloween Dance</t>
  </si>
  <si>
    <t>Out All Night - Feb</t>
  </si>
  <si>
    <t>Spring Carnival -  April/May</t>
  </si>
  <si>
    <t>Total Fundraising Income</t>
  </si>
  <si>
    <t>Total Income</t>
  </si>
  <si>
    <t>Fundraising Expense</t>
  </si>
  <si>
    <t>Total Fundraising Expense</t>
  </si>
  <si>
    <t>Operating Expenses</t>
  </si>
  <si>
    <t>Academic Contests - Math (U of W)</t>
  </si>
  <si>
    <t>Athletic Development</t>
  </si>
  <si>
    <t>Classroom Materials ($200/each for 29 teachers)</t>
  </si>
  <si>
    <t>Color keys program</t>
  </si>
  <si>
    <t>Confirmation</t>
  </si>
  <si>
    <t>Curriculum</t>
  </si>
  <si>
    <t>Development Assets</t>
  </si>
  <si>
    <t>First Holy Communion</t>
  </si>
  <si>
    <t>French resources</t>
  </si>
  <si>
    <t>Graduation</t>
  </si>
  <si>
    <t>JK Welcome</t>
  </si>
  <si>
    <t>Library Resources</t>
  </si>
  <si>
    <t>Musical Instruments repairs/new</t>
  </si>
  <si>
    <t xml:space="preserve">Pizza Lunch </t>
  </si>
  <si>
    <t>Principal's Discretionary Fund</t>
  </si>
  <si>
    <t>Scientist in the School (20 X $184/each)</t>
  </si>
  <si>
    <t>Total Operating Expenses</t>
  </si>
  <si>
    <t>Grand Total Expenses</t>
  </si>
  <si>
    <t>Balance</t>
  </si>
  <si>
    <t>Float</t>
  </si>
  <si>
    <t>Balance Unallocated</t>
  </si>
  <si>
    <t>Balance forward as at November,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</si>
</sst>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color rgb="FF000000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  <font>
      <u val="double"/>
      <sz val="11"/>
      <color theme="1"/>
      <name val="Century Gothic"/>
      <family val="2"/>
    </font>
    <font>
      <u val="doubleAccounting"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/>
    <xf numFmtId="44" fontId="5" fillId="0" borderId="0" xfId="1" applyNumberFormat="1" applyFont="1" applyAlignment="1">
      <alignment vertical="center"/>
    </xf>
    <xf numFmtId="44" fontId="6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/>
    <xf numFmtId="44" fontId="5" fillId="0" borderId="0" xfId="0" applyNumberFormat="1" applyFont="1" applyAlignment="1">
      <alignment horizontal="center"/>
    </xf>
    <xf numFmtId="0" fontId="4" fillId="0" borderId="0" xfId="0" applyFont="1" applyAlignment="1"/>
    <xf numFmtId="44" fontId="5" fillId="0" borderId="1" xfId="1" applyNumberFormat="1" applyFont="1" applyBorder="1" applyAlignment="1">
      <alignment vertical="center"/>
    </xf>
    <xf numFmtId="44" fontId="5" fillId="0" borderId="0" xfId="1" applyNumberFormat="1" applyFont="1" applyBorder="1" applyAlignment="1">
      <alignment vertical="center"/>
    </xf>
    <xf numFmtId="44" fontId="5" fillId="0" borderId="2" xfId="1" applyNumberFormat="1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4" fontId="12" fillId="0" borderId="0" xfId="1" applyNumberFormat="1" applyFont="1" applyAlignment="1">
      <alignment vertical="center"/>
    </xf>
    <xf numFmtId="44" fontId="3" fillId="0" borderId="1" xfId="0" applyNumberFormat="1" applyFont="1" applyBorder="1"/>
    <xf numFmtId="44" fontId="3" fillId="0" borderId="0" xfId="0" applyNumberFormat="1" applyFont="1"/>
    <xf numFmtId="44" fontId="3" fillId="0" borderId="1" xfId="0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C8" sqref="C8"/>
    </sheetView>
  </sheetViews>
  <sheetFormatPr defaultRowHeight="14.4" x14ac:dyDescent="0.3"/>
  <cols>
    <col min="7" max="8" width="12.33203125" bestFit="1" customWidth="1"/>
    <col min="10" max="10" width="14.88671875" bestFit="1" customWidth="1"/>
    <col min="11" max="11" width="12.33203125" bestFit="1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1" t="s">
        <v>0</v>
      </c>
      <c r="B2" s="3"/>
      <c r="C2" s="3"/>
      <c r="D2" s="3"/>
      <c r="E2" s="3"/>
      <c r="F2" s="3"/>
      <c r="G2" s="3"/>
      <c r="H2" s="2"/>
      <c r="I2" s="2"/>
      <c r="J2" s="4" t="s">
        <v>1</v>
      </c>
      <c r="K2" s="5">
        <v>42333</v>
      </c>
    </row>
    <row r="3" spans="1:11" x14ac:dyDescent="0.3">
      <c r="A3" s="1" t="s">
        <v>2</v>
      </c>
      <c r="B3" s="2"/>
      <c r="C3" s="2"/>
      <c r="D3" s="2"/>
      <c r="E3" s="2"/>
      <c r="F3" s="2"/>
      <c r="G3" s="3"/>
      <c r="H3" s="2"/>
      <c r="I3" s="2"/>
      <c r="J3" s="2"/>
      <c r="K3" s="2"/>
    </row>
    <row r="4" spans="1:11" x14ac:dyDescent="0.3">
      <c r="A4" s="1"/>
      <c r="B4" s="3"/>
      <c r="C4" s="3"/>
      <c r="D4" s="3"/>
      <c r="E4" s="3"/>
      <c r="F4" s="3"/>
      <c r="G4" s="3"/>
      <c r="H4" s="2"/>
      <c r="I4" s="2"/>
      <c r="J4" s="2"/>
      <c r="K4" s="2"/>
    </row>
    <row r="5" spans="1:11" x14ac:dyDescent="0.3">
      <c r="A5" s="1" t="s">
        <v>46</v>
      </c>
      <c r="B5" s="3"/>
      <c r="C5" s="3"/>
      <c r="D5" s="3"/>
      <c r="E5" s="3"/>
      <c r="F5" s="3"/>
      <c r="G5" s="6">
        <v>7154.49</v>
      </c>
      <c r="H5" s="7">
        <v>7154.49</v>
      </c>
      <c r="I5" s="2"/>
      <c r="J5" s="7">
        <v>7154.49</v>
      </c>
      <c r="K5" s="7">
        <v>7154.49</v>
      </c>
    </row>
    <row r="6" spans="1:11" x14ac:dyDescent="0.3">
      <c r="A6" s="8"/>
      <c r="B6" s="9"/>
      <c r="C6" s="9"/>
      <c r="D6" s="9"/>
      <c r="E6" s="10"/>
      <c r="F6" s="10"/>
      <c r="G6" s="10"/>
      <c r="H6" s="10"/>
      <c r="I6" s="10"/>
      <c r="J6" s="11" t="s">
        <v>3</v>
      </c>
      <c r="K6" s="11" t="s">
        <v>3</v>
      </c>
    </row>
    <row r="7" spans="1:11" x14ac:dyDescent="0.3">
      <c r="A7" s="1" t="s">
        <v>4</v>
      </c>
      <c r="B7" s="12"/>
      <c r="C7" s="12"/>
      <c r="D7" s="12"/>
      <c r="E7" s="12"/>
      <c r="F7" s="12"/>
      <c r="G7" s="11" t="s">
        <v>5</v>
      </c>
      <c r="H7" s="11" t="s">
        <v>6</v>
      </c>
      <c r="I7" s="10"/>
      <c r="J7" s="11" t="s">
        <v>5</v>
      </c>
      <c r="K7" s="11" t="s">
        <v>6</v>
      </c>
    </row>
    <row r="8" spans="1:11" x14ac:dyDescent="0.3">
      <c r="A8" s="8" t="s">
        <v>7</v>
      </c>
      <c r="B8" s="12"/>
      <c r="C8" s="12"/>
      <c r="D8" s="12"/>
      <c r="E8" s="12"/>
      <c r="F8" s="12"/>
      <c r="G8" s="6">
        <f>80</f>
        <v>80</v>
      </c>
      <c r="H8" s="11"/>
      <c r="I8" s="10"/>
      <c r="J8" s="13">
        <f>+G8</f>
        <v>80</v>
      </c>
      <c r="K8" s="11"/>
    </row>
    <row r="9" spans="1:11" x14ac:dyDescent="0.3">
      <c r="A9" s="3" t="s">
        <v>8</v>
      </c>
      <c r="B9" s="3"/>
      <c r="C9" s="12"/>
      <c r="D9" s="12"/>
      <c r="E9" s="12"/>
      <c r="F9" s="12"/>
      <c r="G9" s="6"/>
      <c r="H9" s="6">
        <v>500</v>
      </c>
      <c r="I9" s="10"/>
      <c r="J9" s="6"/>
      <c r="K9" s="6">
        <v>500</v>
      </c>
    </row>
    <row r="10" spans="1:11" x14ac:dyDescent="0.3">
      <c r="A10" s="3" t="s">
        <v>9</v>
      </c>
      <c r="B10" s="3"/>
      <c r="C10" s="12"/>
      <c r="D10" s="12"/>
      <c r="E10" s="12"/>
      <c r="F10" s="12"/>
      <c r="G10" s="6"/>
      <c r="H10" s="6">
        <v>2000</v>
      </c>
      <c r="I10" s="10"/>
      <c r="J10" s="6"/>
      <c r="K10" s="6">
        <v>2000</v>
      </c>
    </row>
    <row r="11" spans="1:11" x14ac:dyDescent="0.3">
      <c r="A11" s="3" t="s">
        <v>10</v>
      </c>
      <c r="B11" s="3"/>
      <c r="C11" s="12"/>
      <c r="D11" s="12"/>
      <c r="E11" s="12"/>
      <c r="F11" s="12"/>
      <c r="G11" s="6"/>
      <c r="H11" s="6">
        <v>2500</v>
      </c>
      <c r="I11" s="10"/>
      <c r="J11" s="6"/>
      <c r="K11" s="6">
        <v>2500</v>
      </c>
    </row>
    <row r="12" spans="1:11" x14ac:dyDescent="0.3">
      <c r="A12" s="3" t="s">
        <v>11</v>
      </c>
      <c r="B12" s="3"/>
      <c r="C12" s="12"/>
      <c r="D12" s="12"/>
      <c r="E12" s="12"/>
      <c r="F12" s="12"/>
      <c r="G12" s="6">
        <v>1980</v>
      </c>
      <c r="H12" s="6"/>
      <c r="I12" s="10"/>
      <c r="J12" s="6">
        <f>G12</f>
        <v>1980</v>
      </c>
      <c r="K12" s="6"/>
    </row>
    <row r="13" spans="1:11" x14ac:dyDescent="0.3">
      <c r="A13" s="3" t="s">
        <v>12</v>
      </c>
      <c r="B13" s="3"/>
      <c r="C13" s="12"/>
      <c r="D13" s="12"/>
      <c r="E13" s="12"/>
      <c r="F13" s="12"/>
      <c r="G13" s="6"/>
      <c r="H13" s="6">
        <v>250</v>
      </c>
      <c r="I13" s="10"/>
      <c r="J13" s="6"/>
      <c r="K13" s="6">
        <v>250</v>
      </c>
    </row>
    <row r="14" spans="1:11" x14ac:dyDescent="0.3">
      <c r="A14" s="3" t="s">
        <v>13</v>
      </c>
      <c r="B14" s="3"/>
      <c r="C14" s="12"/>
      <c r="D14" s="12"/>
      <c r="E14" s="12"/>
      <c r="F14" s="12"/>
      <c r="G14" s="6">
        <f>7608.75+18+73+17</f>
        <v>7716.75</v>
      </c>
      <c r="H14" s="6">
        <v>15000</v>
      </c>
      <c r="I14" s="10"/>
      <c r="J14" s="6">
        <f>G14</f>
        <v>7716.75</v>
      </c>
      <c r="K14" s="6">
        <v>15000</v>
      </c>
    </row>
    <row r="15" spans="1:11" ht="15" thickBot="1" x14ac:dyDescent="0.35">
      <c r="A15" s="3" t="s">
        <v>14</v>
      </c>
      <c r="B15" s="3"/>
      <c r="C15" s="12"/>
      <c r="D15" s="12"/>
      <c r="E15" s="12"/>
      <c r="F15" s="12"/>
      <c r="G15" s="6"/>
      <c r="H15" s="6"/>
      <c r="I15" s="10"/>
      <c r="J15" s="6"/>
      <c r="K15" s="6"/>
    </row>
    <row r="16" spans="1:11" ht="15" thickBot="1" x14ac:dyDescent="0.35">
      <c r="A16" s="14" t="s">
        <v>15</v>
      </c>
      <c r="B16" s="3"/>
      <c r="C16" s="12"/>
      <c r="D16" s="12"/>
      <c r="E16" s="12"/>
      <c r="F16" s="12"/>
      <c r="G16" s="15">
        <f>SUM(G8:G15)</f>
        <v>9776.75</v>
      </c>
      <c r="H16" s="15">
        <f>SUM(H9:H15)</f>
        <v>20250</v>
      </c>
      <c r="I16" s="10"/>
      <c r="J16" s="15">
        <f>SUM(J8:J15)</f>
        <v>9776.75</v>
      </c>
      <c r="K16" s="15">
        <f>SUM(K9:K15)</f>
        <v>20250</v>
      </c>
    </row>
    <row r="17" spans="1:11" x14ac:dyDescent="0.3">
      <c r="A17" s="3"/>
      <c r="B17" s="3"/>
      <c r="C17" s="12"/>
      <c r="D17" s="12"/>
      <c r="E17" s="12"/>
      <c r="F17" s="12"/>
      <c r="G17" s="10"/>
      <c r="H17" s="6"/>
      <c r="I17" s="10"/>
      <c r="J17" s="10"/>
      <c r="K17" s="10"/>
    </row>
    <row r="18" spans="1:11" x14ac:dyDescent="0.3">
      <c r="A18" s="14" t="s">
        <v>16</v>
      </c>
      <c r="B18" s="3"/>
      <c r="C18" s="12"/>
      <c r="D18" s="12"/>
      <c r="E18" s="12"/>
      <c r="F18" s="12"/>
      <c r="G18" s="10"/>
      <c r="H18" s="16"/>
      <c r="I18" s="10"/>
      <c r="J18" s="10"/>
      <c r="K18" s="10"/>
    </row>
    <row r="19" spans="1:11" x14ac:dyDescent="0.3">
      <c r="A19" s="3" t="s">
        <v>17</v>
      </c>
      <c r="B19" s="3"/>
      <c r="C19" s="12"/>
      <c r="D19" s="12"/>
      <c r="E19" s="12"/>
      <c r="F19" s="12"/>
      <c r="G19" s="6">
        <f>12067.45+180</f>
        <v>12247.45</v>
      </c>
      <c r="H19" s="6">
        <v>8000</v>
      </c>
      <c r="I19" s="10"/>
      <c r="J19" s="6">
        <f>G19</f>
        <v>12247.45</v>
      </c>
      <c r="K19" s="6">
        <v>8000</v>
      </c>
    </row>
    <row r="20" spans="1:11" x14ac:dyDescent="0.3">
      <c r="A20" s="3" t="s">
        <v>18</v>
      </c>
      <c r="B20" s="3"/>
      <c r="C20" s="12"/>
      <c r="D20" s="12"/>
      <c r="E20" s="12"/>
      <c r="F20" s="12"/>
      <c r="G20" s="6"/>
      <c r="H20" s="6">
        <v>12500</v>
      </c>
      <c r="I20" s="10"/>
      <c r="J20" s="6"/>
      <c r="K20" s="6">
        <v>12500</v>
      </c>
    </row>
    <row r="21" spans="1:11" ht="15" thickBot="1" x14ac:dyDescent="0.35">
      <c r="A21" s="3" t="s">
        <v>19</v>
      </c>
      <c r="B21" s="3"/>
      <c r="C21" s="12"/>
      <c r="D21" s="12"/>
      <c r="E21" s="12"/>
      <c r="F21" s="12"/>
      <c r="G21" s="6"/>
      <c r="H21" s="6">
        <v>15000</v>
      </c>
      <c r="I21" s="10"/>
      <c r="J21" s="6"/>
      <c r="K21" s="6">
        <v>15000</v>
      </c>
    </row>
    <row r="22" spans="1:11" ht="15" thickBot="1" x14ac:dyDescent="0.35">
      <c r="A22" s="14" t="s">
        <v>20</v>
      </c>
      <c r="B22" s="3"/>
      <c r="C22" s="12"/>
      <c r="D22" s="12"/>
      <c r="E22" s="12"/>
      <c r="F22" s="12"/>
      <c r="G22" s="15">
        <f>SUM(G19:G21)</f>
        <v>12247.45</v>
      </c>
      <c r="H22" s="15">
        <f>SUM(H19:H21)</f>
        <v>35500</v>
      </c>
      <c r="I22" s="10"/>
      <c r="J22" s="15">
        <f>SUM(J19:J21)</f>
        <v>12247.45</v>
      </c>
      <c r="K22" s="15">
        <f>SUM(K19:K21)</f>
        <v>35500</v>
      </c>
    </row>
    <row r="23" spans="1:11" ht="15" thickBot="1" x14ac:dyDescent="0.35">
      <c r="A23" s="14"/>
      <c r="B23" s="3"/>
      <c r="C23" s="12"/>
      <c r="D23" s="12"/>
      <c r="E23" s="12"/>
      <c r="F23" s="12"/>
      <c r="G23" s="10"/>
      <c r="H23" s="17"/>
      <c r="I23" s="10"/>
      <c r="J23" s="10"/>
      <c r="K23" s="17"/>
    </row>
    <row r="24" spans="1:11" ht="15" thickBot="1" x14ac:dyDescent="0.35">
      <c r="A24" s="1" t="s">
        <v>21</v>
      </c>
      <c r="B24" s="18"/>
      <c r="C24" s="3"/>
      <c r="D24" s="3"/>
      <c r="E24" s="12"/>
      <c r="F24" s="12"/>
      <c r="G24" s="15">
        <f>+G16+G22</f>
        <v>22024.2</v>
      </c>
      <c r="H24" s="15">
        <f>+H16+H22</f>
        <v>55750</v>
      </c>
      <c r="I24" s="10"/>
      <c r="J24" s="15">
        <f>+J16+J22</f>
        <v>22024.2</v>
      </c>
      <c r="K24" s="15">
        <f>+K16+K22</f>
        <v>55750</v>
      </c>
    </row>
    <row r="25" spans="1:11" x14ac:dyDescent="0.3">
      <c r="A25" s="1"/>
      <c r="B25" s="18"/>
      <c r="C25" s="3"/>
      <c r="D25" s="3"/>
      <c r="E25" s="12"/>
      <c r="F25" s="12"/>
      <c r="G25" s="10"/>
      <c r="H25" s="6"/>
      <c r="I25" s="10"/>
      <c r="J25" s="10"/>
      <c r="K25" s="10"/>
    </row>
    <row r="26" spans="1:11" x14ac:dyDescent="0.3">
      <c r="A26" s="1" t="s">
        <v>22</v>
      </c>
      <c r="B26" s="18"/>
      <c r="C26" s="3"/>
      <c r="D26" s="3"/>
      <c r="E26" s="12"/>
      <c r="F26" s="12"/>
      <c r="G26" s="10"/>
      <c r="H26" s="6"/>
      <c r="I26" s="10"/>
      <c r="J26" s="10"/>
      <c r="K26" s="10"/>
    </row>
    <row r="27" spans="1:11" x14ac:dyDescent="0.3">
      <c r="A27" s="3" t="s">
        <v>17</v>
      </c>
      <c r="B27" s="3"/>
      <c r="C27" s="19"/>
      <c r="D27" s="19"/>
      <c r="E27" s="19"/>
      <c r="F27" s="19"/>
      <c r="G27" s="6">
        <f>150+2110+1000</f>
        <v>3260</v>
      </c>
      <c r="H27" s="6">
        <v>2000</v>
      </c>
      <c r="I27" s="2"/>
      <c r="J27" s="6">
        <f>G27</f>
        <v>3260</v>
      </c>
      <c r="K27" s="6">
        <v>2000</v>
      </c>
    </row>
    <row r="28" spans="1:11" x14ac:dyDescent="0.3">
      <c r="A28" s="3" t="s">
        <v>18</v>
      </c>
      <c r="B28" s="3"/>
      <c r="C28" s="19"/>
      <c r="D28" s="19"/>
      <c r="E28" s="19"/>
      <c r="F28" s="19"/>
      <c r="G28" s="6"/>
      <c r="H28" s="6">
        <v>3000</v>
      </c>
      <c r="I28" s="2"/>
      <c r="J28" s="6"/>
      <c r="K28" s="6">
        <v>3000</v>
      </c>
    </row>
    <row r="29" spans="1:11" ht="15" thickBot="1" x14ac:dyDescent="0.35">
      <c r="A29" s="3" t="s">
        <v>19</v>
      </c>
      <c r="B29" s="3"/>
      <c r="C29" s="19"/>
      <c r="D29" s="19"/>
      <c r="E29" s="19"/>
      <c r="F29" s="19"/>
      <c r="G29" s="6"/>
      <c r="H29" s="6">
        <v>6000</v>
      </c>
      <c r="I29" s="2"/>
      <c r="J29" s="6"/>
      <c r="K29" s="6">
        <v>6000</v>
      </c>
    </row>
    <row r="30" spans="1:11" ht="15" thickBot="1" x14ac:dyDescent="0.35">
      <c r="A30" s="1" t="s">
        <v>23</v>
      </c>
      <c r="B30" s="18"/>
      <c r="C30" s="3"/>
      <c r="D30" s="3"/>
      <c r="E30" s="12"/>
      <c r="F30" s="12"/>
      <c r="G30" s="15">
        <f>SUM(G27:G29)</f>
        <v>3260</v>
      </c>
      <c r="H30" s="15">
        <f>SUM(H27:H29)</f>
        <v>11000</v>
      </c>
      <c r="I30" s="10"/>
      <c r="J30" s="15">
        <f>SUM(J27:J29)</f>
        <v>3260</v>
      </c>
      <c r="K30" s="15">
        <f>SUM(K27:K29)</f>
        <v>11000</v>
      </c>
    </row>
    <row r="31" spans="1:11" x14ac:dyDescent="0.3">
      <c r="A31" s="20"/>
      <c r="B31" s="21"/>
      <c r="C31" s="9"/>
      <c r="D31" s="9"/>
      <c r="E31" s="2"/>
      <c r="F31" s="2"/>
      <c r="G31" s="2"/>
      <c r="H31" s="2"/>
      <c r="I31" s="2"/>
      <c r="J31" s="2"/>
      <c r="K31" s="2"/>
    </row>
    <row r="32" spans="1:11" x14ac:dyDescent="0.3">
      <c r="A32" s="1" t="s">
        <v>24</v>
      </c>
      <c r="B32" s="19"/>
      <c r="C32" s="19"/>
      <c r="D32" s="19"/>
      <c r="E32" s="19"/>
      <c r="F32" s="19"/>
      <c r="G32" s="2"/>
      <c r="H32" s="2"/>
      <c r="I32" s="2"/>
      <c r="J32" s="2"/>
      <c r="K32" s="2"/>
    </row>
    <row r="33" spans="1:11" x14ac:dyDescent="0.3">
      <c r="A33" s="3" t="s">
        <v>25</v>
      </c>
      <c r="B33" s="3"/>
      <c r="C33" s="19"/>
      <c r="D33" s="19"/>
      <c r="E33" s="19"/>
      <c r="F33" s="19"/>
      <c r="G33" s="6"/>
      <c r="H33" s="6">
        <v>325</v>
      </c>
      <c r="I33" s="2"/>
      <c r="J33" s="6"/>
      <c r="K33" s="6">
        <v>325</v>
      </c>
    </row>
    <row r="34" spans="1:11" x14ac:dyDescent="0.3">
      <c r="A34" s="3" t="s">
        <v>26</v>
      </c>
      <c r="B34" s="3"/>
      <c r="C34" s="19"/>
      <c r="D34" s="19"/>
      <c r="E34" s="19"/>
      <c r="F34" s="19"/>
      <c r="G34" s="6"/>
      <c r="H34" s="6">
        <v>500</v>
      </c>
      <c r="I34" s="2"/>
      <c r="J34" s="6"/>
      <c r="K34" s="6">
        <v>500</v>
      </c>
    </row>
    <row r="35" spans="1:11" x14ac:dyDescent="0.3">
      <c r="A35" s="8" t="s">
        <v>7</v>
      </c>
      <c r="B35" s="3"/>
      <c r="C35" s="19"/>
      <c r="D35" s="19"/>
      <c r="E35" s="19"/>
      <c r="F35" s="19"/>
      <c r="G35" s="6"/>
      <c r="H35" s="6">
        <v>200</v>
      </c>
      <c r="I35" s="2"/>
      <c r="J35" s="6">
        <f>G35</f>
        <v>0</v>
      </c>
      <c r="K35" s="6">
        <v>200</v>
      </c>
    </row>
    <row r="36" spans="1:11" x14ac:dyDescent="0.3">
      <c r="A36" s="3" t="s">
        <v>10</v>
      </c>
      <c r="B36" s="3"/>
      <c r="C36" s="19"/>
      <c r="D36" s="19"/>
      <c r="E36" s="19"/>
      <c r="F36" s="19"/>
      <c r="G36" s="6"/>
      <c r="H36" s="6">
        <v>25</v>
      </c>
      <c r="I36" s="2"/>
      <c r="J36" s="6"/>
      <c r="K36" s="6">
        <v>25</v>
      </c>
    </row>
    <row r="37" spans="1:11" x14ac:dyDescent="0.3">
      <c r="A37" s="3" t="s">
        <v>27</v>
      </c>
      <c r="B37" s="3"/>
      <c r="C37" s="19"/>
      <c r="D37" s="19"/>
      <c r="E37" s="19"/>
      <c r="F37" s="19"/>
      <c r="G37" s="6"/>
      <c r="H37" s="6">
        <v>5800</v>
      </c>
      <c r="I37" s="2"/>
      <c r="J37" s="6"/>
      <c r="K37" s="6">
        <v>5800</v>
      </c>
    </row>
    <row r="38" spans="1:11" x14ac:dyDescent="0.3">
      <c r="A38" s="3" t="s">
        <v>28</v>
      </c>
      <c r="B38" s="3"/>
      <c r="C38" s="19"/>
      <c r="D38" s="19"/>
      <c r="E38" s="19"/>
      <c r="F38" s="19"/>
      <c r="G38" s="6"/>
      <c r="H38" s="6">
        <v>500</v>
      </c>
      <c r="I38" s="2"/>
      <c r="J38" s="6"/>
      <c r="K38" s="6">
        <v>500</v>
      </c>
    </row>
    <row r="39" spans="1:11" x14ac:dyDescent="0.3">
      <c r="A39" s="3" t="s">
        <v>29</v>
      </c>
      <c r="B39" s="3"/>
      <c r="C39" s="19"/>
      <c r="D39" s="19"/>
      <c r="E39" s="19"/>
      <c r="F39" s="19"/>
      <c r="G39" s="6"/>
      <c r="H39" s="6">
        <v>1000</v>
      </c>
      <c r="I39" s="2"/>
      <c r="J39" s="6"/>
      <c r="K39" s="6">
        <v>1000</v>
      </c>
    </row>
    <row r="40" spans="1:11" x14ac:dyDescent="0.3">
      <c r="A40" s="3" t="s">
        <v>11</v>
      </c>
      <c r="B40" s="3"/>
      <c r="C40" s="19"/>
      <c r="D40" s="19"/>
      <c r="E40" s="19"/>
      <c r="F40" s="19"/>
      <c r="G40" s="6">
        <f>1583.6</f>
        <v>1583.6</v>
      </c>
      <c r="H40" s="6"/>
      <c r="I40" s="2"/>
      <c r="J40" s="6">
        <f>G40</f>
        <v>1583.6</v>
      </c>
      <c r="K40" s="6"/>
    </row>
    <row r="41" spans="1:11" x14ac:dyDescent="0.3">
      <c r="A41" s="3" t="s">
        <v>30</v>
      </c>
      <c r="B41" s="3"/>
      <c r="C41" s="19"/>
      <c r="D41" s="19"/>
      <c r="E41" s="19"/>
      <c r="F41" s="19"/>
      <c r="G41" s="6"/>
      <c r="H41" s="6">
        <v>1650</v>
      </c>
      <c r="I41" s="2"/>
      <c r="J41" s="6"/>
      <c r="K41" s="6">
        <v>1650</v>
      </c>
    </row>
    <row r="42" spans="1:11" x14ac:dyDescent="0.3">
      <c r="A42" s="3" t="s">
        <v>31</v>
      </c>
      <c r="B42" s="3"/>
      <c r="C42" s="19"/>
      <c r="D42" s="19"/>
      <c r="E42" s="19"/>
      <c r="F42" s="19"/>
      <c r="G42" s="6"/>
      <c r="H42" s="6">
        <v>2000</v>
      </c>
      <c r="I42" s="2"/>
      <c r="J42" s="6"/>
      <c r="K42" s="6">
        <v>2000</v>
      </c>
    </row>
    <row r="43" spans="1:11" x14ac:dyDescent="0.3">
      <c r="A43" s="3" t="s">
        <v>32</v>
      </c>
      <c r="B43" s="3"/>
      <c r="C43" s="19"/>
      <c r="D43" s="19"/>
      <c r="E43" s="19"/>
      <c r="F43" s="19"/>
      <c r="G43" s="6"/>
      <c r="H43" s="6">
        <v>550</v>
      </c>
      <c r="I43" s="2"/>
      <c r="J43" s="6"/>
      <c r="K43" s="6">
        <v>550</v>
      </c>
    </row>
    <row r="44" spans="1:11" x14ac:dyDescent="0.3">
      <c r="A44" s="3" t="s">
        <v>33</v>
      </c>
      <c r="B44" s="3"/>
      <c r="C44" s="19"/>
      <c r="D44" s="19"/>
      <c r="E44" s="19"/>
      <c r="F44" s="19"/>
      <c r="G44" s="6"/>
      <c r="H44" s="6">
        <v>1000</v>
      </c>
      <c r="I44" s="2"/>
      <c r="J44" s="6"/>
      <c r="K44" s="6">
        <v>1000</v>
      </c>
    </row>
    <row r="45" spans="1:11" x14ac:dyDescent="0.3">
      <c r="A45" s="3" t="s">
        <v>34</v>
      </c>
      <c r="B45" s="3"/>
      <c r="C45" s="19"/>
      <c r="D45" s="19"/>
      <c r="E45" s="19"/>
      <c r="F45" s="19"/>
      <c r="G45" s="6"/>
      <c r="H45" s="6">
        <v>1000</v>
      </c>
      <c r="I45" s="2"/>
      <c r="J45" s="6"/>
      <c r="K45" s="6">
        <v>1000</v>
      </c>
    </row>
    <row r="46" spans="1:11" x14ac:dyDescent="0.3">
      <c r="A46" s="3" t="s">
        <v>35</v>
      </c>
      <c r="B46" s="3"/>
      <c r="C46" s="19"/>
      <c r="D46" s="19"/>
      <c r="E46" s="19"/>
      <c r="F46" s="19"/>
      <c r="G46" s="6"/>
      <c r="H46" s="6">
        <v>150</v>
      </c>
      <c r="I46" s="2"/>
      <c r="J46" s="6"/>
      <c r="K46" s="6">
        <v>150</v>
      </c>
    </row>
    <row r="47" spans="1:11" x14ac:dyDescent="0.3">
      <c r="A47" s="3" t="s">
        <v>36</v>
      </c>
      <c r="B47" s="3"/>
      <c r="C47" s="19"/>
      <c r="D47" s="19"/>
      <c r="E47" s="19"/>
      <c r="F47" s="19"/>
      <c r="G47" s="6"/>
      <c r="H47" s="6">
        <v>1000</v>
      </c>
      <c r="I47" s="2"/>
      <c r="J47" s="6"/>
      <c r="K47" s="6">
        <v>1000</v>
      </c>
    </row>
    <row r="48" spans="1:11" x14ac:dyDescent="0.3">
      <c r="A48" s="3" t="s">
        <v>37</v>
      </c>
      <c r="B48" s="3"/>
      <c r="C48" s="19"/>
      <c r="D48" s="19"/>
      <c r="E48" s="19"/>
      <c r="F48" s="19"/>
      <c r="G48" s="6"/>
      <c r="H48" s="6">
        <v>3000</v>
      </c>
      <c r="I48" s="2"/>
      <c r="J48" s="6"/>
      <c r="K48" s="6">
        <v>3000</v>
      </c>
    </row>
    <row r="49" spans="1:11" x14ac:dyDescent="0.3">
      <c r="A49" s="3" t="s">
        <v>38</v>
      </c>
      <c r="B49" s="3"/>
      <c r="C49" s="19"/>
      <c r="D49" s="19"/>
      <c r="E49" s="19"/>
      <c r="F49" s="19"/>
      <c r="G49" s="6">
        <f>696.25+18+719.05+6</f>
        <v>1439.3</v>
      </c>
      <c r="H49" s="6">
        <v>12000</v>
      </c>
      <c r="I49" s="2"/>
      <c r="J49" s="6">
        <f>G49</f>
        <v>1439.3</v>
      </c>
      <c r="K49" s="6">
        <v>12000</v>
      </c>
    </row>
    <row r="50" spans="1:11" x14ac:dyDescent="0.3">
      <c r="A50" s="3" t="s">
        <v>39</v>
      </c>
      <c r="B50" s="3"/>
      <c r="C50" s="19"/>
      <c r="D50" s="19"/>
      <c r="E50" s="19"/>
      <c r="F50" s="19"/>
      <c r="G50" s="6"/>
      <c r="H50" s="6">
        <v>5000</v>
      </c>
      <c r="I50" s="2"/>
      <c r="J50" s="6"/>
      <c r="K50" s="6">
        <v>5000</v>
      </c>
    </row>
    <row r="51" spans="1:11" x14ac:dyDescent="0.3">
      <c r="A51" s="3" t="s">
        <v>40</v>
      </c>
      <c r="B51" s="3"/>
      <c r="C51" s="19"/>
      <c r="D51" s="19"/>
      <c r="E51" s="19"/>
      <c r="F51" s="19"/>
      <c r="G51" s="6"/>
      <c r="H51" s="6">
        <v>3680</v>
      </c>
      <c r="I51" s="2"/>
      <c r="J51" s="6"/>
      <c r="K51" s="6">
        <v>3680</v>
      </c>
    </row>
    <row r="52" spans="1:11" ht="15" thickBot="1" x14ac:dyDescent="0.35">
      <c r="A52" s="3" t="s">
        <v>14</v>
      </c>
      <c r="B52" s="3"/>
      <c r="C52" s="19"/>
      <c r="D52" s="19"/>
      <c r="E52" s="19"/>
      <c r="F52" s="19"/>
      <c r="G52" s="6"/>
      <c r="H52" s="6"/>
      <c r="I52" s="2"/>
      <c r="J52" s="6"/>
      <c r="K52" s="6"/>
    </row>
    <row r="53" spans="1:11" ht="15" thickBot="1" x14ac:dyDescent="0.35">
      <c r="A53" s="22" t="s">
        <v>41</v>
      </c>
      <c r="B53" s="23"/>
      <c r="C53" s="24"/>
      <c r="D53" s="9"/>
      <c r="E53" s="2"/>
      <c r="F53" s="2"/>
      <c r="G53" s="15">
        <f>SUM(G34:G52)</f>
        <v>3022.8999999999996</v>
      </c>
      <c r="H53" s="15">
        <f>SUM(H34:H52)</f>
        <v>39055</v>
      </c>
      <c r="I53" s="2"/>
      <c r="J53" s="15">
        <f>SUM(J34:J52)</f>
        <v>3022.8999999999996</v>
      </c>
      <c r="K53" s="15">
        <f>SUM(K34:K52)</f>
        <v>39055</v>
      </c>
    </row>
    <row r="54" spans="1:11" ht="16.2" thickBot="1" x14ac:dyDescent="0.35">
      <c r="A54" s="22"/>
      <c r="B54" s="23"/>
      <c r="C54" s="24"/>
      <c r="D54" s="9"/>
      <c r="E54" s="2"/>
      <c r="F54" s="2"/>
      <c r="G54" s="2"/>
      <c r="H54" s="25"/>
      <c r="I54" s="2"/>
      <c r="J54" s="25"/>
      <c r="K54" s="25"/>
    </row>
    <row r="55" spans="1:11" ht="15" thickBot="1" x14ac:dyDescent="0.35">
      <c r="A55" s="22" t="s">
        <v>42</v>
      </c>
      <c r="B55" s="21"/>
      <c r="C55" s="9"/>
      <c r="D55" s="9"/>
      <c r="E55" s="2"/>
      <c r="F55" s="2"/>
      <c r="G55" s="26">
        <f>+G30+G53</f>
        <v>6282.9</v>
      </c>
      <c r="H55" s="26">
        <f>+H30+H53</f>
        <v>50055</v>
      </c>
      <c r="I55" s="2"/>
      <c r="J55" s="26">
        <f>+J30+J53</f>
        <v>6282.9</v>
      </c>
      <c r="K55" s="26">
        <f>+K30+K53</f>
        <v>50055</v>
      </c>
    </row>
    <row r="56" spans="1:11" ht="15" thickBot="1" x14ac:dyDescent="0.35">
      <c r="A56" s="22"/>
      <c r="B56" s="21"/>
      <c r="C56" s="9"/>
      <c r="D56" s="9"/>
      <c r="E56" s="2"/>
      <c r="F56" s="2"/>
      <c r="G56" s="27"/>
      <c r="H56" s="27"/>
      <c r="I56" s="2"/>
      <c r="J56" s="27"/>
      <c r="K56" s="27"/>
    </row>
    <row r="57" spans="1:11" ht="15" thickBot="1" x14ac:dyDescent="0.35">
      <c r="A57" s="22" t="s">
        <v>43</v>
      </c>
      <c r="B57" s="23"/>
      <c r="C57" s="23"/>
      <c r="D57" s="23"/>
      <c r="E57" s="23"/>
      <c r="F57" s="2"/>
      <c r="G57" s="28">
        <f>+G5+G24-G55</f>
        <v>22895.79</v>
      </c>
      <c r="H57" s="28">
        <f>+H5+H24-H55</f>
        <v>12849.489999999998</v>
      </c>
      <c r="I57" s="2"/>
      <c r="J57" s="28">
        <f>+J5+J24-J55</f>
        <v>22895.79</v>
      </c>
      <c r="K57" s="28">
        <f>+K5+K24-K55</f>
        <v>12849.489999999998</v>
      </c>
    </row>
    <row r="58" spans="1:11" ht="15" thickBot="1" x14ac:dyDescent="0.35">
      <c r="A58" s="22"/>
      <c r="B58" s="23"/>
      <c r="C58" s="23"/>
      <c r="D58" s="9"/>
      <c r="E58" s="2"/>
      <c r="F58" s="2"/>
      <c r="G58" s="3"/>
      <c r="H58" s="3"/>
      <c r="I58" s="2"/>
      <c r="J58" s="2"/>
      <c r="K58" s="3"/>
    </row>
    <row r="59" spans="1:11" ht="15" thickBot="1" x14ac:dyDescent="0.35">
      <c r="A59" s="22" t="s">
        <v>44</v>
      </c>
      <c r="B59" s="21"/>
      <c r="C59" s="9"/>
      <c r="D59" s="21"/>
      <c r="E59" s="2"/>
      <c r="F59" s="2"/>
      <c r="G59" s="28">
        <v>5000</v>
      </c>
      <c r="H59" s="28">
        <v>5000</v>
      </c>
      <c r="I59" s="2"/>
      <c r="J59" s="28">
        <v>5000</v>
      </c>
      <c r="K59" s="28">
        <v>5000</v>
      </c>
    </row>
    <row r="60" spans="1:11" ht="15" thickBot="1" x14ac:dyDescent="0.35">
      <c r="A60" s="23"/>
      <c r="B60" s="23"/>
      <c r="C60" s="23"/>
      <c r="D60" s="18"/>
      <c r="E60" s="18"/>
      <c r="F60" s="2"/>
      <c r="G60" s="2"/>
      <c r="H60" s="2"/>
      <c r="I60" s="2"/>
      <c r="J60" s="2"/>
      <c r="K60" s="2"/>
    </row>
    <row r="61" spans="1:11" ht="15" thickBot="1" x14ac:dyDescent="0.35">
      <c r="A61" s="22" t="s">
        <v>45</v>
      </c>
      <c r="B61" s="3"/>
      <c r="C61" s="3"/>
      <c r="D61" s="3"/>
      <c r="E61" s="3"/>
      <c r="F61" s="3"/>
      <c r="G61" s="28">
        <f>+G57-G59</f>
        <v>17895.79</v>
      </c>
      <c r="H61" s="28">
        <f>+H57-H59</f>
        <v>7849.489999999998</v>
      </c>
      <c r="I61" s="2"/>
      <c r="J61" s="28">
        <f>+J57-J59</f>
        <v>17895.79</v>
      </c>
      <c r="K61" s="28">
        <f>+K57-K59</f>
        <v>7849.489999999998</v>
      </c>
    </row>
    <row r="62" spans="1:11" x14ac:dyDescent="0.3">
      <c r="A62" s="20"/>
      <c r="B62" s="3"/>
      <c r="C62" s="3"/>
      <c r="D62" s="3"/>
      <c r="E62" s="3"/>
      <c r="F62" s="3"/>
      <c r="G62" s="3"/>
      <c r="H62" s="2"/>
      <c r="I62" s="2"/>
      <c r="J62" s="2"/>
      <c r="K6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Starwood Hotels and Resorts Worldwide,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Starwood Hotels and Resorts Worldwide, Inc.</dc:creator>
  <cp:lastModifiedBy>Starwood Hotels and Resorts Worldwide, Inc.</cp:lastModifiedBy>
  <dcterms:created xsi:type="dcterms:W3CDTF">2016-01-12T16:39:38Z</dcterms:created>
  <dcterms:modified xsi:type="dcterms:W3CDTF">2017-01-18T02:57:37Z</dcterms:modified>
</cp:coreProperties>
</file>