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576" yWindow="72" windowWidth="11988" windowHeight="12672"/>
  </bookViews>
  <sheets>
    <sheet name="Bank Rec" sheetId="1" r:id="rId1"/>
    <sheet name="Treasures Report" sheetId="2" r:id="rId2"/>
  </sheets>
  <calcPr calcId="145621"/>
</workbook>
</file>

<file path=xl/calcChain.xml><?xml version="1.0" encoding="utf-8"?>
<calcChain xmlns="http://schemas.openxmlformats.org/spreadsheetml/2006/main">
  <c r="H43" i="2" l="1"/>
  <c r="H24" i="2" l="1"/>
  <c r="H22" i="1"/>
  <c r="H28" i="1" s="1"/>
  <c r="H46" i="2" l="1"/>
</calcChain>
</file>

<file path=xl/sharedStrings.xml><?xml version="1.0" encoding="utf-8"?>
<sst xmlns="http://schemas.openxmlformats.org/spreadsheetml/2006/main" count="67" uniqueCount="49">
  <si>
    <t>Bank Reconciliation</t>
  </si>
  <si>
    <t>For the Period Ending:</t>
  </si>
  <si>
    <t>Last Balance shown on your bank statement:</t>
  </si>
  <si>
    <t>Add: Outstanding Deposits</t>
  </si>
  <si>
    <t>From your accounting records, list all deposits or credits</t>
  </si>
  <si>
    <t>(A)</t>
  </si>
  <si>
    <t>(B)</t>
  </si>
  <si>
    <t>Subtotal A + B</t>
  </si>
  <si>
    <t>©</t>
  </si>
  <si>
    <t>Less: Oustanding Cheques</t>
  </si>
  <si>
    <t>From your accounting records, list all withdrawals/cheques/debits</t>
  </si>
  <si>
    <t>(D)</t>
  </si>
  <si>
    <t>Total C - D</t>
  </si>
  <si>
    <t>(E)</t>
  </si>
  <si>
    <t>(E) This balance should agree with the balance in your accounting records</t>
  </si>
  <si>
    <t>Balance in Accounting Records</t>
  </si>
  <si>
    <t>Principal</t>
  </si>
  <si>
    <t>Date</t>
  </si>
  <si>
    <t>which do not appear on the bank statement</t>
  </si>
  <si>
    <t>Monthly Treasurer's Report</t>
  </si>
  <si>
    <t>School:</t>
  </si>
  <si>
    <t xml:space="preserve">Month end </t>
  </si>
  <si>
    <t>Add: Sources of Revenue</t>
  </si>
  <si>
    <t>Less: Expenditures</t>
  </si>
  <si>
    <t>Total Disbursements</t>
  </si>
  <si>
    <t>Total Revenue</t>
  </si>
  <si>
    <t>Funds Remaining per accounting records (A + B - C)</t>
  </si>
  <si>
    <t>Amount should equal (E) on Bank Reconciliation</t>
  </si>
  <si>
    <t>Opening Cash Balance per Books</t>
  </si>
  <si>
    <t>St. John Catholic</t>
  </si>
  <si>
    <t>Pizza Lunch</t>
  </si>
  <si>
    <t>Classroom Materials</t>
  </si>
  <si>
    <t>Scientists in School</t>
  </si>
  <si>
    <t>Out All Night</t>
  </si>
  <si>
    <t>Book Challenge</t>
  </si>
  <si>
    <t>Library Resources</t>
  </si>
  <si>
    <t>CSPC Chair</t>
  </si>
  <si>
    <t>CSPC Treasurer</t>
  </si>
  <si>
    <t>CSPC</t>
  </si>
  <si>
    <t>Balance on</t>
  </si>
  <si>
    <t>Confirmation</t>
  </si>
  <si>
    <t>Spring Carnival</t>
  </si>
  <si>
    <t>Communion</t>
  </si>
  <si>
    <t>JK Welcome</t>
  </si>
  <si>
    <t>Math Contest</t>
  </si>
  <si>
    <t>Music Instruments</t>
  </si>
  <si>
    <t>Principal's Fund</t>
  </si>
  <si>
    <t>Technology Update</t>
  </si>
  <si>
    <t>Bank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</si>
</sst>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[$-1009]mmmm\ d\,\ yyyy;@"/>
    <numFmt numFmtId="166" formatCode="[$-F800]dddd\,\ mmmm\ dd\,\ yyyy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quotePrefix="1"/>
    <xf numFmtId="0" fontId="0" fillId="0" borderId="4" xfId="0" applyBorder="1"/>
    <xf numFmtId="0" fontId="0" fillId="0" borderId="0" xfId="0" quotePrefix="1" applyAlignment="1">
      <alignment horizontal="right"/>
    </xf>
    <xf numFmtId="0" fontId="0" fillId="0" borderId="0" xfId="0" applyBorder="1"/>
    <xf numFmtId="0" fontId="0" fillId="0" borderId="0" xfId="0" quotePrefix="1" applyBorder="1"/>
    <xf numFmtId="0" fontId="2" fillId="0" borderId="1" xfId="0" applyFont="1" applyBorder="1"/>
    <xf numFmtId="0" fontId="4" fillId="0" borderId="1" xfId="0" applyFont="1" applyBorder="1"/>
    <xf numFmtId="164" fontId="0" fillId="0" borderId="4" xfId="1" applyFont="1" applyBorder="1"/>
    <xf numFmtId="164" fontId="0" fillId="0" borderId="1" xfId="1" applyFont="1" applyBorder="1"/>
    <xf numFmtId="15" fontId="0" fillId="0" borderId="1" xfId="0" applyNumberFormat="1" applyBorder="1"/>
    <xf numFmtId="164" fontId="2" fillId="0" borderId="2" xfId="1" applyFont="1" applyBorder="1" applyAlignment="1">
      <alignment horizontal="center"/>
    </xf>
    <xf numFmtId="164" fontId="2" fillId="0" borderId="2" xfId="1" applyFont="1" applyBorder="1"/>
    <xf numFmtId="164" fontId="0" fillId="0" borderId="2" xfId="0" applyNumberFormat="1" applyBorder="1"/>
    <xf numFmtId="164" fontId="4" fillId="0" borderId="2" xfId="1" applyFont="1" applyBorder="1"/>
    <xf numFmtId="164" fontId="2" fillId="0" borderId="2" xfId="0" applyNumberFormat="1" applyFont="1" applyBorder="1"/>
    <xf numFmtId="164" fontId="4" fillId="0" borderId="4" xfId="1" applyFont="1" applyBorder="1"/>
    <xf numFmtId="165" fontId="1" fillId="0" borderId="1" xfId="0" applyNumberFormat="1" applyFont="1" applyBorder="1"/>
    <xf numFmtId="0" fontId="1" fillId="0" borderId="1" xfId="0" applyFont="1" applyBorder="1"/>
    <xf numFmtId="164" fontId="1" fillId="0" borderId="1" xfId="1" applyFont="1" applyBorder="1"/>
    <xf numFmtId="0" fontId="1" fillId="0" borderId="4" xfId="0" applyFont="1" applyBorder="1"/>
    <xf numFmtId="16" fontId="2" fillId="0" borderId="0" xfId="0" applyNumberFormat="1" applyFont="1"/>
    <xf numFmtId="166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6"/>
  <sheetViews>
    <sheetView tabSelected="1" workbookViewId="0">
      <selection activeCell="M33" sqref="M33"/>
    </sheetView>
  </sheetViews>
  <sheetFormatPr defaultRowHeight="13.2" x14ac:dyDescent="0.25"/>
  <cols>
    <col min="2" max="2" width="10.88671875" customWidth="1"/>
    <col min="4" max="4" width="21.44140625" bestFit="1" customWidth="1"/>
    <col min="8" max="8" width="12.33203125" bestFit="1" customWidth="1"/>
    <col min="10" max="10" width="5.5546875" customWidth="1"/>
    <col min="13" max="13" width="10.88671875" customWidth="1"/>
  </cols>
  <sheetData>
    <row r="5" spans="1:11" x14ac:dyDescent="0.25">
      <c r="D5" s="2" t="s">
        <v>38</v>
      </c>
    </row>
    <row r="6" spans="1:11" x14ac:dyDescent="0.25">
      <c r="D6" s="2"/>
    </row>
    <row r="7" spans="1:11" x14ac:dyDescent="0.25">
      <c r="D7" s="2" t="s">
        <v>0</v>
      </c>
    </row>
    <row r="11" spans="1:11" x14ac:dyDescent="0.25">
      <c r="A11" s="1"/>
      <c r="B11" s="1"/>
      <c r="C11" s="1"/>
      <c r="D11" s="1"/>
      <c r="E11" s="1"/>
    </row>
    <row r="12" spans="1:11" x14ac:dyDescent="0.25">
      <c r="A12" s="1" t="s">
        <v>1</v>
      </c>
      <c r="B12" s="1"/>
      <c r="C12" s="10"/>
      <c r="D12" s="26">
        <v>42154</v>
      </c>
      <c r="E12" s="10"/>
    </row>
    <row r="14" spans="1:11" x14ac:dyDescent="0.25">
      <c r="K14" s="1" t="s">
        <v>39</v>
      </c>
    </row>
    <row r="15" spans="1:11" x14ac:dyDescent="0.25">
      <c r="B15" t="s">
        <v>2</v>
      </c>
      <c r="H15" s="15">
        <v>40532.160000000003</v>
      </c>
      <c r="I15" s="4"/>
      <c r="J15" s="5" t="s">
        <v>5</v>
      </c>
      <c r="K15" s="25">
        <v>42124</v>
      </c>
    </row>
    <row r="17" spans="2:10" x14ac:dyDescent="0.25">
      <c r="B17" t="s">
        <v>3</v>
      </c>
    </row>
    <row r="18" spans="2:10" x14ac:dyDescent="0.25">
      <c r="B18" t="s">
        <v>4</v>
      </c>
    </row>
    <row r="19" spans="2:10" x14ac:dyDescent="0.25">
      <c r="B19" t="s">
        <v>18</v>
      </c>
      <c r="H19" s="18">
        <v>16685.5</v>
      </c>
      <c r="I19" s="4"/>
      <c r="J19" s="5" t="s">
        <v>6</v>
      </c>
    </row>
    <row r="22" spans="2:10" x14ac:dyDescent="0.25">
      <c r="F22" t="s">
        <v>7</v>
      </c>
      <c r="H22" s="17">
        <f>+H19+H15</f>
        <v>57217.66</v>
      </c>
      <c r="I22" s="4"/>
      <c r="J22" s="5" t="s">
        <v>8</v>
      </c>
    </row>
    <row r="24" spans="2:10" x14ac:dyDescent="0.25">
      <c r="B24" t="s">
        <v>9</v>
      </c>
    </row>
    <row r="25" spans="2:10" x14ac:dyDescent="0.25">
      <c r="B25" t="s">
        <v>10</v>
      </c>
    </row>
    <row r="26" spans="2:10" x14ac:dyDescent="0.25">
      <c r="B26" t="s">
        <v>18</v>
      </c>
      <c r="H26" s="18">
        <v>12601.26</v>
      </c>
      <c r="I26" s="4"/>
      <c r="J26" s="5" t="s">
        <v>11</v>
      </c>
    </row>
    <row r="28" spans="2:10" x14ac:dyDescent="0.25">
      <c r="F28" t="s">
        <v>12</v>
      </c>
      <c r="H28" s="19">
        <f>+H22-H26</f>
        <v>44616.4</v>
      </c>
      <c r="I28" s="4"/>
      <c r="J28" s="5" t="s">
        <v>13</v>
      </c>
    </row>
    <row r="31" spans="2:10" x14ac:dyDescent="0.25">
      <c r="B31" s="5" t="s">
        <v>14</v>
      </c>
    </row>
    <row r="33" spans="2:10" x14ac:dyDescent="0.25">
      <c r="E33" t="s">
        <v>15</v>
      </c>
      <c r="H33" s="16">
        <v>44616.4</v>
      </c>
      <c r="I33" s="4"/>
    </row>
    <row r="34" spans="2:10" x14ac:dyDescent="0.25">
      <c r="J34" s="1"/>
    </row>
    <row r="39" spans="2:10" x14ac:dyDescent="0.25">
      <c r="B39" s="3"/>
      <c r="C39" s="3"/>
      <c r="D39" s="3"/>
      <c r="G39" s="3"/>
      <c r="H39" s="3"/>
      <c r="I39" s="3"/>
    </row>
    <row r="40" spans="2:10" x14ac:dyDescent="0.25">
      <c r="B40" t="s">
        <v>16</v>
      </c>
      <c r="G40" t="s">
        <v>17</v>
      </c>
    </row>
    <row r="42" spans="2:10" x14ac:dyDescent="0.25">
      <c r="B42" s="3"/>
      <c r="C42" s="3"/>
      <c r="D42" s="3"/>
      <c r="G42" s="3"/>
      <c r="H42" s="3"/>
      <c r="I42" s="3"/>
    </row>
    <row r="43" spans="2:10" x14ac:dyDescent="0.25">
      <c r="B43" t="s">
        <v>36</v>
      </c>
      <c r="G43" t="s">
        <v>17</v>
      </c>
    </row>
    <row r="45" spans="2:10" x14ac:dyDescent="0.25">
      <c r="B45" s="3"/>
      <c r="C45" s="3"/>
      <c r="D45" s="3"/>
      <c r="G45" s="3"/>
      <c r="H45" s="3"/>
      <c r="I45" s="3"/>
    </row>
    <row r="46" spans="2:10" x14ac:dyDescent="0.25">
      <c r="B46" t="s">
        <v>37</v>
      </c>
      <c r="G46" t="s">
        <v>17</v>
      </c>
    </row>
  </sheetData>
  <phoneticPr fontId="3" type="noConversion"/>
  <pageMargins left="0.25" right="0.25" top="0.75" bottom="0.75" header="0.3" footer="0.3"/>
  <pageSetup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61"/>
  <sheetViews>
    <sheetView workbookViewId="0">
      <selection activeCell="B11" sqref="B11"/>
    </sheetView>
  </sheetViews>
  <sheetFormatPr defaultRowHeight="13.2" x14ac:dyDescent="0.25"/>
  <cols>
    <col min="2" max="2" width="17" bestFit="1" customWidth="1"/>
    <col min="6" max="6" width="11.33203125" bestFit="1" customWidth="1"/>
    <col min="8" max="8" width="13.109375" customWidth="1"/>
  </cols>
  <sheetData>
    <row r="4" spans="1:10" x14ac:dyDescent="0.25">
      <c r="D4" s="2" t="s">
        <v>38</v>
      </c>
    </row>
    <row r="5" spans="1:10" x14ac:dyDescent="0.25">
      <c r="D5" s="2"/>
    </row>
    <row r="6" spans="1:10" x14ac:dyDescent="0.25">
      <c r="D6" s="2" t="s">
        <v>19</v>
      </c>
    </row>
    <row r="9" spans="1:10" x14ac:dyDescent="0.25">
      <c r="A9" t="s">
        <v>20</v>
      </c>
      <c r="B9" s="11" t="s">
        <v>29</v>
      </c>
      <c r="C9" s="3"/>
      <c r="D9" s="3"/>
      <c r="E9" s="3"/>
    </row>
    <row r="11" spans="1:10" x14ac:dyDescent="0.25">
      <c r="A11" t="s">
        <v>21</v>
      </c>
      <c r="B11" s="21">
        <v>42154</v>
      </c>
      <c r="C11" s="14"/>
      <c r="D11" s="3"/>
      <c r="E11" s="3"/>
    </row>
    <row r="14" spans="1:10" x14ac:dyDescent="0.25">
      <c r="B14" t="s">
        <v>28</v>
      </c>
      <c r="H14" s="16">
        <v>45011.95</v>
      </c>
      <c r="I14" s="4"/>
      <c r="J14" s="5" t="s">
        <v>5</v>
      </c>
    </row>
    <row r="16" spans="1:10" x14ac:dyDescent="0.25">
      <c r="B16" t="s">
        <v>22</v>
      </c>
    </row>
    <row r="18" spans="2:10" x14ac:dyDescent="0.25">
      <c r="B18" s="22" t="s">
        <v>34</v>
      </c>
      <c r="C18" s="3"/>
      <c r="D18" s="3"/>
      <c r="E18" s="7"/>
      <c r="F18" s="23">
        <v>10</v>
      </c>
    </row>
    <row r="19" spans="2:10" x14ac:dyDescent="0.25">
      <c r="B19" s="22" t="s">
        <v>40</v>
      </c>
      <c r="C19" s="3"/>
      <c r="D19" s="3"/>
      <c r="E19" s="7"/>
      <c r="F19" s="23">
        <v>15.55</v>
      </c>
    </row>
    <row r="20" spans="2:10" x14ac:dyDescent="0.25">
      <c r="B20" s="22" t="s">
        <v>33</v>
      </c>
      <c r="C20" s="3"/>
      <c r="D20" s="3"/>
      <c r="E20" s="7"/>
      <c r="F20" s="23">
        <v>200</v>
      </c>
    </row>
    <row r="21" spans="2:10" x14ac:dyDescent="0.25">
      <c r="B21" s="22" t="s">
        <v>30</v>
      </c>
      <c r="C21" s="3"/>
      <c r="D21" s="3"/>
      <c r="E21" s="7"/>
      <c r="F21" s="12">
        <v>20</v>
      </c>
      <c r="H21" s="8"/>
      <c r="I21" s="8"/>
      <c r="J21" s="9"/>
    </row>
    <row r="22" spans="2:10" x14ac:dyDescent="0.25">
      <c r="B22" s="24" t="s">
        <v>41</v>
      </c>
      <c r="C22" s="6"/>
      <c r="D22" s="6"/>
      <c r="E22" s="7"/>
      <c r="F22" s="12">
        <v>18419.95</v>
      </c>
    </row>
    <row r="24" spans="2:10" x14ac:dyDescent="0.25">
      <c r="F24" t="s">
        <v>25</v>
      </c>
      <c r="H24" s="19">
        <f>SUM(F18:F22)</f>
        <v>18665.5</v>
      </c>
      <c r="I24" s="4"/>
      <c r="J24" s="5" t="s">
        <v>6</v>
      </c>
    </row>
    <row r="26" spans="2:10" x14ac:dyDescent="0.25">
      <c r="B26" t="s">
        <v>23</v>
      </c>
    </row>
    <row r="28" spans="2:10" x14ac:dyDescent="0.25">
      <c r="B28" s="22" t="s">
        <v>48</v>
      </c>
      <c r="C28" s="3"/>
      <c r="D28" s="3"/>
      <c r="F28" s="13">
        <v>48.71</v>
      </c>
    </row>
    <row r="29" spans="2:10" x14ac:dyDescent="0.25">
      <c r="B29" s="22" t="s">
        <v>31</v>
      </c>
      <c r="C29" s="3"/>
      <c r="D29" s="3"/>
      <c r="E29" s="7"/>
      <c r="F29" s="13">
        <v>329.56</v>
      </c>
      <c r="H29" s="8"/>
      <c r="I29" s="8"/>
      <c r="J29" s="9"/>
    </row>
    <row r="30" spans="2:10" x14ac:dyDescent="0.25">
      <c r="B30" s="22" t="s">
        <v>42</v>
      </c>
      <c r="C30" s="6"/>
      <c r="D30" s="6"/>
      <c r="E30" s="7"/>
      <c r="F30" s="12">
        <v>514.58000000000004</v>
      </c>
      <c r="H30" s="8"/>
      <c r="I30" s="8"/>
      <c r="J30" s="8"/>
    </row>
    <row r="31" spans="2:10" x14ac:dyDescent="0.25">
      <c r="B31" s="22" t="s">
        <v>40</v>
      </c>
      <c r="C31" s="6"/>
      <c r="D31" s="6"/>
      <c r="E31" s="7"/>
      <c r="F31" s="12">
        <v>740</v>
      </c>
      <c r="H31" s="8"/>
      <c r="I31" s="8"/>
      <c r="J31" s="8"/>
    </row>
    <row r="32" spans="2:10" x14ac:dyDescent="0.25">
      <c r="B32" s="24" t="s">
        <v>43</v>
      </c>
      <c r="C32" s="6"/>
      <c r="D32" s="6"/>
      <c r="E32" s="7"/>
      <c r="F32" s="20">
        <v>83.54</v>
      </c>
      <c r="H32" s="8"/>
      <c r="I32" s="8"/>
      <c r="J32" s="8"/>
    </row>
    <row r="33" spans="2:10" x14ac:dyDescent="0.25">
      <c r="B33" s="24" t="s">
        <v>35</v>
      </c>
      <c r="C33" s="6"/>
      <c r="D33" s="6"/>
      <c r="E33" s="7"/>
      <c r="F33" s="12">
        <v>486.82</v>
      </c>
      <c r="H33" s="8"/>
      <c r="I33" s="8"/>
      <c r="J33" s="8"/>
    </row>
    <row r="34" spans="2:10" x14ac:dyDescent="0.25">
      <c r="B34" s="22" t="s">
        <v>44</v>
      </c>
      <c r="C34" s="6"/>
      <c r="D34" s="6"/>
      <c r="E34" s="7"/>
      <c r="F34" s="12">
        <v>310.10000000000002</v>
      </c>
      <c r="H34" s="8"/>
      <c r="I34" s="8"/>
      <c r="J34" s="8"/>
    </row>
    <row r="35" spans="2:10" x14ac:dyDescent="0.25">
      <c r="B35" s="24" t="s">
        <v>45</v>
      </c>
      <c r="C35" s="6"/>
      <c r="D35" s="6"/>
      <c r="E35" s="7"/>
      <c r="F35" s="12">
        <v>10.17</v>
      </c>
      <c r="H35" s="8"/>
      <c r="I35" s="8"/>
      <c r="J35" s="8"/>
    </row>
    <row r="36" spans="2:10" x14ac:dyDescent="0.25">
      <c r="B36" s="24" t="s">
        <v>33</v>
      </c>
      <c r="C36" s="6"/>
      <c r="D36" s="6"/>
      <c r="E36" s="7"/>
      <c r="F36" s="12">
        <v>12.5</v>
      </c>
      <c r="H36" s="8"/>
      <c r="I36" s="8"/>
      <c r="J36" s="8"/>
    </row>
    <row r="37" spans="2:10" x14ac:dyDescent="0.25">
      <c r="B37" s="22" t="s">
        <v>30</v>
      </c>
      <c r="C37" s="6"/>
      <c r="D37" s="6"/>
      <c r="E37" s="7"/>
      <c r="F37" s="12">
        <v>4014.43</v>
      </c>
      <c r="H37" s="8"/>
      <c r="I37" s="8"/>
      <c r="J37" s="8"/>
    </row>
    <row r="38" spans="2:10" x14ac:dyDescent="0.25">
      <c r="B38" s="22" t="s">
        <v>46</v>
      </c>
      <c r="C38" s="6"/>
      <c r="D38" s="6"/>
      <c r="E38" s="7"/>
      <c r="F38" s="12">
        <v>3800</v>
      </c>
      <c r="H38" s="8"/>
      <c r="I38" s="8"/>
      <c r="J38" s="8"/>
    </row>
    <row r="39" spans="2:10" x14ac:dyDescent="0.25">
      <c r="B39" s="24" t="s">
        <v>32</v>
      </c>
      <c r="C39" s="6"/>
      <c r="D39" s="6"/>
      <c r="E39" s="7"/>
      <c r="F39" s="12">
        <v>1746</v>
      </c>
      <c r="H39" s="8"/>
      <c r="I39" s="8"/>
      <c r="J39" s="8"/>
    </row>
    <row r="40" spans="2:10" x14ac:dyDescent="0.25">
      <c r="B40" s="24" t="s">
        <v>41</v>
      </c>
      <c r="C40" s="6"/>
      <c r="D40" s="6"/>
      <c r="E40" s="7"/>
      <c r="F40" s="12">
        <v>5497.64</v>
      </c>
      <c r="H40" s="8"/>
      <c r="I40" s="8"/>
      <c r="J40" s="8"/>
    </row>
    <row r="41" spans="2:10" x14ac:dyDescent="0.25">
      <c r="B41" s="24" t="s">
        <v>47</v>
      </c>
      <c r="C41" s="6"/>
      <c r="D41" s="6"/>
      <c r="E41" s="7"/>
      <c r="F41" s="12">
        <v>1467</v>
      </c>
      <c r="H41" s="8"/>
      <c r="I41" s="8"/>
      <c r="J41" s="9"/>
    </row>
    <row r="43" spans="2:10" x14ac:dyDescent="0.25">
      <c r="F43" t="s">
        <v>24</v>
      </c>
      <c r="H43" s="16">
        <f>SUM(F28:F41)</f>
        <v>19061.05</v>
      </c>
      <c r="I43" s="4"/>
      <c r="J43" s="5" t="s">
        <v>8</v>
      </c>
    </row>
    <row r="46" spans="2:10" x14ac:dyDescent="0.25">
      <c r="B46" s="5"/>
      <c r="C46" t="s">
        <v>26</v>
      </c>
      <c r="H46" s="19">
        <f>+H14+H24-H43</f>
        <v>44616.399999999994</v>
      </c>
      <c r="I46" s="4"/>
      <c r="J46" s="5" t="s">
        <v>11</v>
      </c>
    </row>
    <row r="47" spans="2:10" x14ac:dyDescent="0.25">
      <c r="C47" s="1" t="s">
        <v>27</v>
      </c>
    </row>
    <row r="48" spans="2:10" x14ac:dyDescent="0.25">
      <c r="E48" s="8"/>
      <c r="F48" s="8"/>
      <c r="G48" s="8"/>
      <c r="H48" s="8"/>
      <c r="I48" s="8"/>
    </row>
    <row r="54" spans="2:9" x14ac:dyDescent="0.25">
      <c r="B54" s="3"/>
      <c r="C54" s="3"/>
      <c r="D54" s="3"/>
      <c r="G54" s="3"/>
      <c r="H54" s="3"/>
      <c r="I54" s="3"/>
    </row>
    <row r="55" spans="2:9" x14ac:dyDescent="0.25">
      <c r="B55" t="s">
        <v>16</v>
      </c>
      <c r="G55" t="s">
        <v>17</v>
      </c>
    </row>
    <row r="57" spans="2:9" x14ac:dyDescent="0.25">
      <c r="B57" s="3"/>
      <c r="C57" s="3"/>
      <c r="D57" s="3"/>
      <c r="G57" s="3"/>
      <c r="H57" s="3"/>
      <c r="I57" s="3"/>
    </row>
    <row r="58" spans="2:9" x14ac:dyDescent="0.25">
      <c r="B58" t="s">
        <v>36</v>
      </c>
      <c r="G58" t="s">
        <v>17</v>
      </c>
    </row>
    <row r="60" spans="2:9" x14ac:dyDescent="0.25">
      <c r="B60" s="3"/>
      <c r="C60" s="3"/>
      <c r="D60" s="3"/>
      <c r="G60" s="3"/>
      <c r="H60" s="3"/>
      <c r="I60" s="3"/>
    </row>
    <row r="61" spans="2:9" x14ac:dyDescent="0.25">
      <c r="B61" t="s">
        <v>37</v>
      </c>
      <c r="G61" t="s">
        <v>17</v>
      </c>
    </row>
  </sheetData>
  <phoneticPr fontId="3" type="noConversion"/>
  <pageMargins left="0.75" right="0.75" top="1" bottom="1" header="0.5" footer="0.5"/>
  <pageSetup scale="8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Rec</vt:lpstr>
      <vt:lpstr>Treasures Report</vt:lpstr>
    </vt:vector>
  </TitlesOfParts>
  <Company>TCDSB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x2252</dc:creator>
  <cp:lastModifiedBy>Starwood Hotels and Resorts Worldwide, Inc.</cp:lastModifiedBy>
  <cp:lastPrinted>2015-03-16T07:42:25Z</cp:lastPrinted>
  <dcterms:created xsi:type="dcterms:W3CDTF">2009-01-08T17:11:53Z</dcterms:created>
  <dcterms:modified xsi:type="dcterms:W3CDTF">2017-01-18T03:28:27Z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