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olu\OneDrive\Documents\CSPC\2023-2024 School year\Jan 10\"/>
    </mc:Choice>
  </mc:AlternateContent>
  <xr:revisionPtr revIDLastSave="0" documentId="8_{98380F33-CDAE-40D0-BF1B-F41D4014E69B}" xr6:coauthVersionLast="47" xr6:coauthVersionMax="47" xr10:uidLastSave="{00000000-0000-0000-0000-000000000000}"/>
  <bookViews>
    <workbookView xWindow="2685" yWindow="2685" windowWidth="18900" windowHeight="11055" activeTab="1" xr2:uid="{66448A35-E624-43EC-B769-BF0AEC70B181}"/>
  </bookViews>
  <sheets>
    <sheet name="Treasurer Rpt Jan 10th" sheetId="1" r:id="rId1"/>
    <sheet name="Budget Jan 10th" sheetId="2" r:id="rId2"/>
  </sheets>
  <definedNames>
    <definedName name="_xlnm.Print_Area" localSheetId="1">'Budget Jan 10th'!$A$1:$E$53</definedName>
    <definedName name="_xlnm.Print_Area" localSheetId="0">'Treasurer Rpt Jan 10th'!$A$3:$I$59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2" l="1"/>
  <c r="D51" i="2"/>
  <c r="D52" i="2" s="1"/>
  <c r="D47" i="2"/>
  <c r="C47" i="2"/>
  <c r="E45" i="2"/>
  <c r="E44" i="2"/>
  <c r="E43" i="2"/>
  <c r="D42" i="2"/>
  <c r="E42" i="2" s="1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47" i="2" s="1"/>
  <c r="D55" i="2" s="1"/>
  <c r="E20" i="2"/>
  <c r="E21" i="2" s="1"/>
  <c r="D20" i="2"/>
  <c r="C20" i="2"/>
  <c r="E16" i="2"/>
  <c r="E15" i="2"/>
  <c r="E13" i="2"/>
  <c r="D13" i="2"/>
  <c r="D10" i="2"/>
  <c r="C10" i="2"/>
  <c r="E8" i="2"/>
  <c r="D7" i="2"/>
  <c r="E7" i="2" s="1"/>
  <c r="E6" i="2"/>
  <c r="E5" i="2"/>
  <c r="E4" i="2"/>
  <c r="E10" i="2" s="1"/>
  <c r="H36" i="1"/>
  <c r="H20" i="1"/>
  <c r="H18" i="1"/>
  <c r="H23" i="1" s="1"/>
  <c r="H40" i="1" s="1"/>
  <c r="D5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Vivianne Rankin</author>
  </authors>
  <commentList>
    <comment ref="A2" authorId="0" shapeId="0" xr:uid="{1C188DE0-9957-4B13-8E72-4C6139459835}">
      <text>
        <r>
          <rPr>
            <b/>
            <sz val="9"/>
            <color indexed="81"/>
            <rFont val="Tahoma"/>
            <family val="2"/>
          </rPr>
          <t>Vivianne Rankin:</t>
        </r>
        <r>
          <rPr>
            <sz val="9"/>
            <color indexed="81"/>
            <rFont val="Tahoma"/>
            <family val="2"/>
          </rPr>
          <t xml:space="preserve">
copies for cspc and admin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Barry O'Shea</author>
  </authors>
  <commentList>
    <comment ref="D26" authorId="0" shapeId="0" xr:uid="{6DB5EA15-E51C-478C-B4C7-D3D6081DB3FA}">
      <text>
        <r>
          <rPr>
            <b/>
            <sz val="9"/>
            <color indexed="81"/>
            <rFont val="Tahoma"/>
            <family val="2"/>
          </rPr>
          <t>Barry O'Shea:</t>
        </r>
        <r>
          <rPr>
            <sz val="9"/>
            <color indexed="81"/>
            <rFont val="Tahoma"/>
            <family val="2"/>
          </rPr>
          <t xml:space="preserve">
271 per year for 7 years</t>
        </r>
      </text>
    </comment>
  </commentList>
</comments>
</file>

<file path=xl/sharedStrings.xml><?xml version="1.0" encoding="utf-8"?>
<sst xmlns="http://schemas.openxmlformats.org/spreadsheetml/2006/main" count="85" uniqueCount="72">
  <si>
    <t>CSPC</t>
  </si>
  <si>
    <t>Treasurer Report: School Year 2022-2023</t>
  </si>
  <si>
    <t>School:</t>
  </si>
  <si>
    <t xml:space="preserve">St. John Catholic School </t>
  </si>
  <si>
    <t>Period ending</t>
  </si>
  <si>
    <t>Opening Cash Balance per Books Nov 23rd</t>
  </si>
  <si>
    <t>Add: Sources of Revenue</t>
  </si>
  <si>
    <t>Bake Sale</t>
  </si>
  <si>
    <t>HST Rebate</t>
  </si>
  <si>
    <t>Pizza Lunch #2</t>
  </si>
  <si>
    <t>Total Revenue</t>
  </si>
  <si>
    <t>Less: Expenditures</t>
  </si>
  <si>
    <t>Athletic Development</t>
  </si>
  <si>
    <t>Classroom Materials</t>
  </si>
  <si>
    <t>Classroom Resources to support numeracy goal</t>
  </si>
  <si>
    <t>Principal's Discretionary Fund</t>
  </si>
  <si>
    <t>Pizza Lunch #1</t>
  </si>
  <si>
    <t>STEAM</t>
  </si>
  <si>
    <t>Swim Team</t>
  </si>
  <si>
    <t>Total Expenses</t>
  </si>
  <si>
    <t>Funds Remaining per accounting records (A + B - C)</t>
  </si>
  <si>
    <t>Reconciled ledger @1/10/2024</t>
  </si>
  <si>
    <t>Principal</t>
  </si>
  <si>
    <t>Date</t>
  </si>
  <si>
    <t>CSPC Co-Chairs</t>
  </si>
  <si>
    <t>CSPC Treasurer</t>
  </si>
  <si>
    <t>St John Catholic School CSPC Budget 2023-2024</t>
  </si>
  <si>
    <t>Income Year To Date 2023-2024</t>
  </si>
  <si>
    <t>Gross Revenue</t>
  </si>
  <si>
    <t>Expenses</t>
  </si>
  <si>
    <t>Net Revenue</t>
  </si>
  <si>
    <t>Halloween Dance</t>
  </si>
  <si>
    <t>Total Income YTD</t>
  </si>
  <si>
    <t>Income Generators: Forecast 2023-2024</t>
  </si>
  <si>
    <t>Movie Night</t>
  </si>
  <si>
    <t>Spring Carnival</t>
  </si>
  <si>
    <t>Spirit Wear #1</t>
  </si>
  <si>
    <t>Spirit Wear #2</t>
  </si>
  <si>
    <t>Forecast Income</t>
  </si>
  <si>
    <t>Total Income YTD+Forecast</t>
  </si>
  <si>
    <t>Operating Expenses YTD</t>
  </si>
  <si>
    <t>Expenses YTD</t>
  </si>
  <si>
    <t>Budget</t>
  </si>
  <si>
    <t>Variance to Budget</t>
  </si>
  <si>
    <t>Academic Contests</t>
  </si>
  <si>
    <t>Athletic Development - soccer balls</t>
  </si>
  <si>
    <t>Athletic Development - ribbons</t>
  </si>
  <si>
    <t>Bank fees</t>
  </si>
  <si>
    <t>Bussing</t>
  </si>
  <si>
    <t>Calm Strips</t>
  </si>
  <si>
    <t xml:space="preserve">Classroom Materials 17FT/5PT @$300/150 </t>
  </si>
  <si>
    <t>DEI</t>
  </si>
  <si>
    <t>DEI supplies</t>
  </si>
  <si>
    <t>Dramatic Publishing</t>
  </si>
  <si>
    <t>Graduation</t>
  </si>
  <si>
    <t>JK welcome</t>
  </si>
  <si>
    <t>Kinder Development</t>
  </si>
  <si>
    <t>Library</t>
  </si>
  <si>
    <t>Safe Schools</t>
  </si>
  <si>
    <t>Statue of Mary</t>
  </si>
  <si>
    <t>School Improvement fund</t>
  </si>
  <si>
    <t>STEAM - 250 per class x 16 classes</t>
  </si>
  <si>
    <t>Student Leadership</t>
  </si>
  <si>
    <t>Volleyball posts</t>
  </si>
  <si>
    <t>Total Operating Expenses</t>
  </si>
  <si>
    <t xml:space="preserve">Swim Team Funds </t>
  </si>
  <si>
    <t>CSPC funds</t>
  </si>
  <si>
    <t>CSPC Float</t>
  </si>
  <si>
    <t>Ribbons - spent funds from float to cover budget for next 6 years</t>
  </si>
  <si>
    <t>Forecast Expenses</t>
  </si>
  <si>
    <t>Unallocated Funds</t>
  </si>
  <si>
    <t>Reconciled Ledger Balance @ 01/01/2024: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</si>
</sst>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$&quot;#,##0.00"/>
    <numFmt numFmtId="166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1" applyFont="1"/>
    <xf numFmtId="0" fontId="2" fillId="0" borderId="0" xfId="1"/>
    <xf numFmtId="0" fontId="2" fillId="0" borderId="0" xfId="1" applyAlignment="1">
      <alignment horizontal="center"/>
    </xf>
    <xf numFmtId="16" fontId="4" fillId="0" borderId="0" xfId="1" applyNumberFormat="1" applyFont="1"/>
    <xf numFmtId="44" fontId="4" fillId="0" borderId="0" xfId="1" applyNumberFormat="1" applyFont="1"/>
    <xf numFmtId="49" fontId="4" fillId="0" borderId="0" xfId="1" applyNumberFormat="1" applyFont="1" applyAlignment="1">
      <alignment horizontal="right"/>
    </xf>
    <xf numFmtId="0" fontId="4" fillId="0" borderId="0" xfId="1" applyFont="1"/>
    <xf numFmtId="0" fontId="5" fillId="0" borderId="0" xfId="1" applyFont="1" applyAlignment="1">
      <alignment horizontal="center"/>
    </xf>
    <xf numFmtId="0" fontId="4" fillId="0" borderId="1" xfId="1" applyFont="1" applyBorder="1"/>
    <xf numFmtId="14" fontId="5" fillId="2" borderId="1" xfId="1" applyNumberFormat="1" applyFont="1" applyFill="1" applyBorder="1"/>
    <xf numFmtId="164" fontId="5" fillId="0" borderId="1" xfId="1" applyNumberFormat="1" applyFont="1" applyBorder="1"/>
    <xf numFmtId="0" fontId="4" fillId="0" borderId="0" xfId="1" applyFont="1" applyAlignment="1">
      <alignment horizontal="center"/>
    </xf>
    <xf numFmtId="0" fontId="4" fillId="2" borderId="0" xfId="1" applyFont="1" applyFill="1"/>
    <xf numFmtId="165" fontId="5" fillId="2" borderId="2" xfId="2" applyNumberFormat="1" applyFont="1" applyFill="1" applyBorder="1"/>
    <xf numFmtId="0" fontId="4" fillId="0" borderId="0" xfId="1" quotePrefix="1" applyFont="1" applyAlignment="1">
      <alignment horizontal="center"/>
    </xf>
    <xf numFmtId="44" fontId="4" fillId="2" borderId="0" xfId="1" applyNumberFormat="1" applyFont="1" applyFill="1"/>
    <xf numFmtId="44" fontId="4" fillId="0" borderId="0" xfId="2" applyFont="1"/>
    <xf numFmtId="44" fontId="5" fillId="0" borderId="2" xfId="1" applyNumberFormat="1" applyFont="1" applyBorder="1"/>
    <xf numFmtId="4" fontId="2" fillId="0" borderId="0" xfId="1" applyNumberFormat="1"/>
    <xf numFmtId="0" fontId="4" fillId="0" borderId="0" xfId="1" quotePrefix="1" applyFont="1" applyAlignment="1">
      <alignment horizontal="right"/>
    </xf>
    <xf numFmtId="44" fontId="5" fillId="0" borderId="2" xfId="3" applyFont="1" applyBorder="1"/>
    <xf numFmtId="165" fontId="4" fillId="0" borderId="0" xfId="1" applyNumberFormat="1" applyFont="1"/>
    <xf numFmtId="0" fontId="4" fillId="0" borderId="0" xfId="1" quotePrefix="1" applyFont="1"/>
    <xf numFmtId="165" fontId="5" fillId="2" borderId="2" xfId="1" applyNumberFormat="1" applyFont="1" applyFill="1" applyBorder="1"/>
    <xf numFmtId="0" fontId="5" fillId="2" borderId="0" xfId="1" applyFont="1" applyFill="1"/>
    <xf numFmtId="0" fontId="5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2" fillId="0" borderId="5" xfId="1" applyBorder="1" applyAlignment="1">
      <alignment horizontal="centerContinuous"/>
    </xf>
    <xf numFmtId="0" fontId="2" fillId="0" borderId="4" xfId="1" applyBorder="1" applyAlignment="1">
      <alignment horizontal="centerContinuous"/>
    </xf>
    <xf numFmtId="0" fontId="2" fillId="0" borderId="0" xfId="1" applyAlignment="1">
      <alignment horizontal="left"/>
    </xf>
    <xf numFmtId="0" fontId="8" fillId="0" borderId="2" xfId="1" applyFont="1" applyBorder="1" applyAlignment="1">
      <alignment horizontal="left"/>
    </xf>
    <xf numFmtId="0" fontId="9" fillId="0" borderId="0" xfId="1" applyFont="1" applyAlignment="1">
      <alignment horizontal="left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left"/>
    </xf>
    <xf numFmtId="44" fontId="11" fillId="0" borderId="10" xfId="1" applyNumberFormat="1" applyFont="1" applyBorder="1" applyAlignment="1">
      <alignment horizontal="center" vertical="center" wrapText="1"/>
    </xf>
    <xf numFmtId="44" fontId="11" fillId="0" borderId="11" xfId="1" applyNumberFormat="1" applyFont="1" applyBorder="1" applyAlignment="1">
      <alignment horizontal="center" vertical="center" wrapText="1"/>
    </xf>
    <xf numFmtId="44" fontId="11" fillId="0" borderId="12" xfId="1" applyNumberFormat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left"/>
    </xf>
    <xf numFmtId="44" fontId="11" fillId="0" borderId="14" xfId="1" applyNumberFormat="1" applyFont="1" applyBorder="1" applyAlignment="1">
      <alignment horizontal="center" vertical="center" wrapText="1"/>
    </xf>
    <xf numFmtId="44" fontId="11" fillId="0" borderId="15" xfId="1" applyNumberFormat="1" applyFont="1" applyBorder="1" applyAlignment="1">
      <alignment horizontal="center" vertical="center" wrapText="1"/>
    </xf>
    <xf numFmtId="44" fontId="11" fillId="0" borderId="16" xfId="1" applyNumberFormat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left"/>
    </xf>
    <xf numFmtId="0" fontId="11" fillId="0" borderId="18" xfId="1" applyFont="1" applyBorder="1" applyAlignment="1">
      <alignment horizontal="left"/>
    </xf>
    <xf numFmtId="44" fontId="11" fillId="0" borderId="19" xfId="1" applyNumberFormat="1" applyFont="1" applyBorder="1" applyAlignment="1">
      <alignment horizontal="center" vertical="center" wrapText="1"/>
    </xf>
    <xf numFmtId="44" fontId="11" fillId="0" borderId="20" xfId="1" applyNumberFormat="1" applyFont="1" applyBorder="1" applyAlignment="1">
      <alignment horizontal="center" vertical="center" wrapText="1"/>
    </xf>
    <xf numFmtId="44" fontId="11" fillId="0" borderId="21" xfId="1" applyNumberFormat="1" applyFont="1" applyBorder="1" applyAlignment="1">
      <alignment horizontal="center" vertical="center" wrapText="1"/>
    </xf>
    <xf numFmtId="44" fontId="11" fillId="0" borderId="22" xfId="1" applyNumberFormat="1" applyFont="1" applyBorder="1" applyAlignment="1">
      <alignment horizontal="center" vertical="center" wrapText="1"/>
    </xf>
    <xf numFmtId="44" fontId="11" fillId="0" borderId="23" xfId="1" applyNumberFormat="1" applyFont="1" applyBorder="1" applyAlignment="1">
      <alignment horizontal="center" vertical="center" wrapText="1"/>
    </xf>
    <xf numFmtId="44" fontId="11" fillId="0" borderId="24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/>
    </xf>
    <xf numFmtId="44" fontId="11" fillId="0" borderId="6" xfId="1" applyNumberFormat="1" applyFont="1" applyBorder="1" applyAlignment="1">
      <alignment horizontal="center" vertical="center" wrapText="1"/>
    </xf>
    <xf numFmtId="44" fontId="11" fillId="0" borderId="7" xfId="1" applyNumberFormat="1" applyFont="1" applyBorder="1" applyAlignment="1">
      <alignment horizontal="center" vertical="center" wrapText="1"/>
    </xf>
    <xf numFmtId="44" fontId="10" fillId="0" borderId="8" xfId="1" applyNumberFormat="1" applyFont="1" applyBorder="1" applyAlignment="1">
      <alignment horizontal="center" vertical="center" wrapText="1"/>
    </xf>
    <xf numFmtId="44" fontId="11" fillId="2" borderId="16" xfId="1" applyNumberFormat="1" applyFont="1" applyFill="1" applyBorder="1" applyAlignment="1">
      <alignment horizontal="center" vertical="center" wrapText="1"/>
    </xf>
    <xf numFmtId="44" fontId="11" fillId="2" borderId="21" xfId="1" applyNumberFormat="1" applyFont="1" applyFill="1" applyBorder="1" applyAlignment="1">
      <alignment horizontal="center" vertical="center" wrapText="1"/>
    </xf>
    <xf numFmtId="44" fontId="11" fillId="2" borderId="19" xfId="1" applyNumberFormat="1" applyFont="1" applyFill="1" applyBorder="1" applyAlignment="1">
      <alignment horizontal="center" vertical="center" wrapText="1"/>
    </xf>
    <xf numFmtId="44" fontId="11" fillId="2" borderId="20" xfId="1" applyNumberFormat="1" applyFont="1" applyFill="1" applyBorder="1" applyAlignment="1">
      <alignment horizontal="center" vertical="center" wrapText="1"/>
    </xf>
    <xf numFmtId="44" fontId="2" fillId="0" borderId="0" xfId="1" applyNumberFormat="1" applyAlignment="1">
      <alignment horizontal="left"/>
    </xf>
    <xf numFmtId="44" fontId="11" fillId="0" borderId="25" xfId="1" applyNumberFormat="1" applyFont="1" applyBorder="1" applyAlignment="1">
      <alignment horizontal="center" vertical="center" wrapText="1"/>
    </xf>
    <xf numFmtId="44" fontId="11" fillId="0" borderId="26" xfId="1" applyNumberFormat="1" applyFont="1" applyBorder="1" applyAlignment="1">
      <alignment horizontal="center" vertical="center" wrapText="1"/>
    </xf>
    <xf numFmtId="44" fontId="11" fillId="2" borderId="24" xfId="1" applyNumberFormat="1" applyFont="1" applyFill="1" applyBorder="1" applyAlignment="1">
      <alignment horizontal="center" vertical="center" wrapText="1"/>
    </xf>
    <xf numFmtId="44" fontId="10" fillId="0" borderId="2" xfId="1" applyNumberFormat="1" applyFont="1" applyBorder="1" applyAlignment="1">
      <alignment horizontal="center" vertical="center" wrapText="1"/>
    </xf>
    <xf numFmtId="44" fontId="10" fillId="2" borderId="2" xfId="1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/>
    </xf>
    <xf numFmtId="44" fontId="11" fillId="0" borderId="6" xfId="3" applyFont="1" applyBorder="1" applyAlignment="1">
      <alignment horizontal="center" vertical="center" wrapText="1"/>
    </xf>
    <xf numFmtId="44" fontId="11" fillId="0" borderId="7" xfId="3" applyFont="1" applyBorder="1" applyAlignment="1">
      <alignment horizontal="center" vertical="center" wrapText="1"/>
    </xf>
    <xf numFmtId="44" fontId="10" fillId="3" borderId="8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43" fontId="4" fillId="0" borderId="0" xfId="4" applyFont="1" applyAlignment="1">
      <alignment horizontal="left"/>
    </xf>
    <xf numFmtId="43" fontId="5" fillId="0" borderId="0" xfId="4" applyFont="1" applyAlignment="1">
      <alignment horizontal="left"/>
    </xf>
    <xf numFmtId="0" fontId="11" fillId="0" borderId="0" xfId="1" applyFont="1" applyAlignment="1">
      <alignment horizontal="left" vertical="center"/>
    </xf>
    <xf numFmtId="0" fontId="10" fillId="0" borderId="2" xfId="1" applyFont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left"/>
    </xf>
    <xf numFmtId="0" fontId="9" fillId="2" borderId="0" xfId="1" applyFont="1" applyFill="1"/>
    <xf numFmtId="166" fontId="11" fillId="2" borderId="27" xfId="4" applyNumberFormat="1" applyFont="1" applyFill="1" applyBorder="1" applyAlignment="1">
      <alignment horizontal="left"/>
    </xf>
    <xf numFmtId="166" fontId="11" fillId="0" borderId="27" xfId="1" applyNumberFormat="1" applyFont="1" applyBorder="1" applyAlignment="1">
      <alignment horizontal="left"/>
    </xf>
    <xf numFmtId="44" fontId="11" fillId="2" borderId="27" xfId="1" applyNumberFormat="1" applyFont="1" applyFill="1" applyBorder="1" applyAlignment="1">
      <alignment horizontal="left"/>
    </xf>
    <xf numFmtId="0" fontId="12" fillId="0" borderId="0" xfId="1" applyFont="1" applyAlignment="1">
      <alignment horizontal="left"/>
    </xf>
    <xf numFmtId="0" fontId="11" fillId="2" borderId="13" xfId="1" applyFont="1" applyFill="1" applyBorder="1" applyAlignment="1">
      <alignment horizontal="left"/>
    </xf>
    <xf numFmtId="166" fontId="11" fillId="2" borderId="13" xfId="4" applyNumberFormat="1" applyFont="1" applyFill="1" applyBorder="1" applyAlignment="1">
      <alignment horizontal="left"/>
    </xf>
    <xf numFmtId="0" fontId="13" fillId="2" borderId="13" xfId="1" applyFont="1" applyFill="1" applyBorder="1" applyAlignment="1">
      <alignment horizontal="left" vertical="center"/>
    </xf>
    <xf numFmtId="166" fontId="11" fillId="2" borderId="27" xfId="1" applyNumberFormat="1" applyFont="1" applyFill="1" applyBorder="1" applyAlignment="1">
      <alignment horizontal="left"/>
    </xf>
    <xf numFmtId="0" fontId="9" fillId="2" borderId="0" xfId="1" applyFont="1" applyFill="1" applyAlignment="1">
      <alignment horizontal="left"/>
    </xf>
    <xf numFmtId="166" fontId="11" fillId="0" borderId="18" xfId="1" applyNumberFormat="1" applyFont="1" applyBorder="1" applyAlignment="1">
      <alignment horizontal="left"/>
    </xf>
    <xf numFmtId="166" fontId="11" fillId="2" borderId="28" xfId="4" applyNumberFormat="1" applyFont="1" applyFill="1" applyBorder="1" applyAlignment="1">
      <alignment horizontal="left"/>
    </xf>
    <xf numFmtId="166" fontId="11" fillId="0" borderId="28" xfId="1" applyNumberFormat="1" applyFont="1" applyBorder="1" applyAlignment="1">
      <alignment horizontal="left"/>
    </xf>
    <xf numFmtId="44" fontId="11" fillId="2" borderId="29" xfId="1" applyNumberFormat="1" applyFont="1" applyFill="1" applyBorder="1" applyAlignment="1">
      <alignment horizontal="left"/>
    </xf>
    <xf numFmtId="0" fontId="11" fillId="2" borderId="28" xfId="1" applyFont="1" applyFill="1" applyBorder="1" applyAlignment="1">
      <alignment horizontal="left"/>
    </xf>
    <xf numFmtId="166" fontId="11" fillId="2" borderId="29" xfId="4" applyNumberFormat="1" applyFont="1" applyFill="1" applyBorder="1" applyAlignment="1">
      <alignment horizontal="left"/>
    </xf>
    <xf numFmtId="166" fontId="11" fillId="0" borderId="29" xfId="1" applyNumberFormat="1" applyFont="1" applyBorder="1" applyAlignment="1">
      <alignment horizontal="left"/>
    </xf>
    <xf numFmtId="44" fontId="9" fillId="0" borderId="0" xfId="1" applyNumberFormat="1" applyFont="1" applyAlignment="1">
      <alignment horizontal="left"/>
    </xf>
    <xf numFmtId="0" fontId="11" fillId="2" borderId="0" xfId="1" applyFont="1" applyFill="1" applyAlignment="1">
      <alignment horizontal="left"/>
    </xf>
    <xf numFmtId="166" fontId="11" fillId="0" borderId="0" xfId="1" applyNumberFormat="1" applyFont="1" applyAlignment="1">
      <alignment horizontal="left"/>
    </xf>
    <xf numFmtId="166" fontId="11" fillId="2" borderId="0" xfId="1" applyNumberFormat="1" applyFont="1" applyFill="1" applyAlignment="1">
      <alignment horizontal="left"/>
    </xf>
    <xf numFmtId="0" fontId="10" fillId="2" borderId="29" xfId="1" applyFont="1" applyFill="1" applyBorder="1" applyAlignment="1">
      <alignment horizontal="left"/>
    </xf>
    <xf numFmtId="166" fontId="8" fillId="2" borderId="2" xfId="1" applyNumberFormat="1" applyFont="1" applyFill="1" applyBorder="1"/>
    <xf numFmtId="166" fontId="10" fillId="0" borderId="2" xfId="1" applyNumberFormat="1" applyFont="1" applyBorder="1" applyAlignment="1">
      <alignment horizontal="left"/>
    </xf>
    <xf numFmtId="166" fontId="10" fillId="2" borderId="2" xfId="4" applyNumberFormat="1" applyFont="1" applyFill="1" applyBorder="1" applyAlignment="1">
      <alignment horizontal="left"/>
    </xf>
    <xf numFmtId="0" fontId="4" fillId="2" borderId="0" xfId="1" applyFont="1" applyFill="1" applyAlignment="1">
      <alignment horizontal="left"/>
    </xf>
    <xf numFmtId="0" fontId="2" fillId="2" borderId="0" xfId="1" applyFill="1"/>
    <xf numFmtId="166" fontId="4" fillId="2" borderId="0" xfId="4" applyNumberFormat="1" applyFont="1" applyFill="1" applyAlignment="1">
      <alignment horizontal="left"/>
    </xf>
    <xf numFmtId="0" fontId="5" fillId="2" borderId="2" xfId="1" applyFont="1" applyFill="1" applyBorder="1" applyAlignment="1">
      <alignment horizontal="left"/>
    </xf>
    <xf numFmtId="0" fontId="14" fillId="2" borderId="0" xfId="1" applyFont="1" applyFill="1"/>
    <xf numFmtId="166" fontId="5" fillId="2" borderId="2" xfId="4" applyNumberFormat="1" applyFont="1" applyFill="1" applyBorder="1" applyAlignment="1">
      <alignment horizontal="left"/>
    </xf>
    <xf numFmtId="166" fontId="5" fillId="2" borderId="0" xfId="4" applyNumberFormat="1" applyFont="1" applyFill="1" applyAlignment="1">
      <alignment horizontal="left"/>
    </xf>
    <xf numFmtId="0" fontId="4" fillId="0" borderId="0" xfId="1" applyFont="1" applyAlignment="1">
      <alignment horizontal="left"/>
    </xf>
    <xf numFmtId="166" fontId="4" fillId="0" borderId="0" xfId="4" applyNumberFormat="1" applyFont="1" applyAlignment="1">
      <alignment horizontal="left"/>
    </xf>
    <xf numFmtId="0" fontId="14" fillId="0" borderId="0" xfId="1" applyFont="1"/>
    <xf numFmtId="166" fontId="5" fillId="0" borderId="0" xfId="4" applyNumberFormat="1" applyFont="1" applyAlignment="1">
      <alignment horizontal="left"/>
    </xf>
    <xf numFmtId="166" fontId="5" fillId="3" borderId="2" xfId="4" applyNumberFormat="1" applyFont="1" applyFill="1" applyBorder="1" applyAlignment="1">
      <alignment horizontal="left"/>
    </xf>
    <xf numFmtId="0" fontId="4" fillId="0" borderId="2" xfId="1" applyFont="1" applyBorder="1" applyAlignment="1">
      <alignment horizontal="left"/>
    </xf>
    <xf numFmtId="166" fontId="5" fillId="0" borderId="2" xfId="4" applyNumberFormat="1" applyFont="1" applyBorder="1" applyAlignment="1">
      <alignment horizontal="left"/>
    </xf>
    <xf numFmtId="166" fontId="2" fillId="0" borderId="0" xfId="1" applyNumberFormat="1" applyAlignment="1">
      <alignment horizontal="left"/>
    </xf>
  </cellXfs>
  <cellStyles count="5">
    <cellStyle name="Comma 2 2" xfId="4" xr:uid="{926D3C6E-7161-4F7A-85F9-DE0D3EBD08B0}"/>
    <cellStyle name="Currency 2" xfId="2" xr:uid="{F10FC29C-DFE4-4903-A447-1F90A9CE71AE}"/>
    <cellStyle name="Currency 3" xfId="3" xr:uid="{CA5CD720-A078-4DF1-92B0-50A5B0CB8EEE}"/>
    <cellStyle name="Normal" xfId="0" builtinId="0"/>
    <cellStyle name="Normal 2" xfId="1" xr:uid="{266FF7AF-96A0-489B-8C11-3048AB06C6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83C25-B9E0-4EB8-BDD6-32693CB52AB3}">
  <sheetPr>
    <pageSetUpPr fitToPage="1"/>
  </sheetPr>
  <dimension ref="A1:T70"/>
  <sheetViews>
    <sheetView topLeftCell="A50" workbookViewId="0">
      <selection activeCell="J20" sqref="J20"/>
    </sheetView>
  </sheetViews>
  <sheetFormatPr defaultColWidth="9.140625" defaultRowHeight="12.75" x14ac:dyDescent="0.2"/>
  <cols>
    <col min="1" max="1" width="12" style="2" customWidth="1"/>
    <col min="2" max="2" width="17" style="2" bestFit="1" customWidth="1"/>
    <col min="3" max="5" width="9.140625" style="2"/>
    <col min="6" max="6" width="11.28515625" style="2" bestFit="1" customWidth="1"/>
    <col min="7" max="7" width="10.28515625" style="2" bestFit="1" customWidth="1"/>
    <col min="8" max="8" width="13.140625" style="2" customWidth="1"/>
    <col min="9" max="9" width="9.140625" style="3"/>
    <col min="10" max="10" width="11.7109375" style="2" customWidth="1"/>
    <col min="11" max="11" width="7.28515625" style="2" hidden="1" customWidth="1"/>
    <col min="12" max="14" width="10.28515625" style="2" hidden="1" customWidth="1"/>
    <col min="15" max="15" width="4" style="2" bestFit="1" customWidth="1"/>
    <col min="16" max="16384" width="9.140625" style="2"/>
  </cols>
  <sheetData>
    <row r="1" spans="1:15" ht="13.5" x14ac:dyDescent="0.25">
      <c r="A1" s="1"/>
      <c r="K1" s="4"/>
      <c r="L1" s="5"/>
      <c r="M1" s="5"/>
      <c r="N1" s="5"/>
      <c r="O1" s="6"/>
    </row>
    <row r="2" spans="1:15" ht="13.5" x14ac:dyDescent="0.25">
      <c r="K2" s="4"/>
      <c r="L2" s="5"/>
      <c r="M2" s="5"/>
      <c r="N2" s="5"/>
      <c r="O2" s="6"/>
    </row>
    <row r="3" spans="1:15" ht="13.5" x14ac:dyDescent="0.25">
      <c r="K3" s="4"/>
      <c r="L3" s="5"/>
      <c r="M3" s="5"/>
      <c r="N3" s="5"/>
      <c r="O3" s="6"/>
    </row>
    <row r="4" spans="1:15" ht="13.5" x14ac:dyDescent="0.25">
      <c r="A4" s="7"/>
      <c r="B4" s="7"/>
      <c r="C4" s="7"/>
      <c r="D4" s="8" t="s">
        <v>0</v>
      </c>
      <c r="E4" s="7"/>
      <c r="F4" s="7"/>
      <c r="K4" s="4"/>
      <c r="L4" s="5"/>
      <c r="M4" s="5"/>
      <c r="N4" s="5"/>
      <c r="O4" s="6"/>
    </row>
    <row r="5" spans="1:15" ht="13.5" x14ac:dyDescent="0.25">
      <c r="A5" s="7"/>
      <c r="B5" s="7"/>
      <c r="C5" s="7"/>
      <c r="D5" s="8"/>
      <c r="E5" s="7"/>
      <c r="F5" s="7"/>
      <c r="K5" s="4"/>
      <c r="L5" s="5"/>
      <c r="M5" s="5"/>
      <c r="N5" s="5"/>
      <c r="O5" s="6"/>
    </row>
    <row r="6" spans="1:15" ht="13.5" x14ac:dyDescent="0.25">
      <c r="A6" s="7"/>
      <c r="B6" s="7"/>
      <c r="C6" s="7"/>
      <c r="D6" s="8" t="s">
        <v>1</v>
      </c>
      <c r="E6" s="7"/>
      <c r="F6" s="7"/>
      <c r="K6" s="4"/>
      <c r="L6" s="5"/>
      <c r="M6" s="5"/>
      <c r="N6" s="5"/>
      <c r="O6" s="6"/>
    </row>
    <row r="7" spans="1:15" ht="13.5" x14ac:dyDescent="0.25">
      <c r="A7" s="7"/>
      <c r="B7" s="7"/>
      <c r="C7" s="7"/>
      <c r="D7" s="7"/>
      <c r="E7" s="7"/>
      <c r="F7" s="7"/>
      <c r="K7" s="4"/>
      <c r="L7" s="5"/>
      <c r="M7" s="5"/>
      <c r="N7" s="5"/>
      <c r="O7" s="6"/>
    </row>
    <row r="8" spans="1:15" ht="13.5" x14ac:dyDescent="0.25">
      <c r="A8" s="7"/>
      <c r="B8" s="7"/>
      <c r="C8" s="7"/>
      <c r="D8" s="7"/>
      <c r="E8" s="7"/>
      <c r="F8" s="7"/>
      <c r="K8" s="4"/>
      <c r="L8" s="5"/>
      <c r="M8" s="5"/>
      <c r="N8" s="5"/>
      <c r="O8" s="6"/>
    </row>
    <row r="9" spans="1:15" ht="13.5" x14ac:dyDescent="0.25">
      <c r="A9" s="7" t="s">
        <v>2</v>
      </c>
      <c r="B9" s="9" t="s">
        <v>3</v>
      </c>
      <c r="C9" s="9"/>
      <c r="D9" s="9"/>
      <c r="E9" s="9"/>
      <c r="F9" s="7"/>
      <c r="K9" s="4"/>
      <c r="L9" s="5"/>
      <c r="M9" s="5"/>
      <c r="N9" s="5"/>
      <c r="O9" s="6"/>
    </row>
    <row r="10" spans="1:15" ht="13.5" x14ac:dyDescent="0.25">
      <c r="A10" s="7"/>
      <c r="B10" s="7"/>
      <c r="C10" s="7"/>
      <c r="D10" s="7"/>
      <c r="E10" s="7"/>
      <c r="F10" s="7"/>
      <c r="K10" s="4"/>
      <c r="L10" s="5"/>
      <c r="M10" s="5"/>
      <c r="N10" s="5"/>
      <c r="O10" s="6"/>
    </row>
    <row r="11" spans="1:15" ht="13.5" x14ac:dyDescent="0.25">
      <c r="A11" s="7" t="s">
        <v>4</v>
      </c>
      <c r="B11" s="10">
        <v>44936</v>
      </c>
      <c r="C11" s="11"/>
      <c r="D11" s="9"/>
      <c r="E11" s="9"/>
      <c r="F11" s="7"/>
      <c r="G11" s="7"/>
      <c r="H11" s="7"/>
      <c r="I11" s="12"/>
      <c r="J11" s="7"/>
      <c r="K11" s="4"/>
      <c r="L11" s="5"/>
      <c r="M11" s="5"/>
      <c r="N11" s="5"/>
      <c r="O11" s="6"/>
    </row>
    <row r="12" spans="1:15" ht="13.5" x14ac:dyDescent="0.25">
      <c r="A12" s="7"/>
      <c r="B12" s="7"/>
      <c r="C12" s="7"/>
      <c r="D12" s="13"/>
      <c r="E12" s="13"/>
      <c r="F12" s="7"/>
      <c r="G12" s="7"/>
      <c r="H12" s="7"/>
      <c r="I12" s="12"/>
      <c r="J12" s="7"/>
      <c r="K12" s="4"/>
      <c r="L12" s="5"/>
      <c r="M12" s="5"/>
      <c r="N12" s="5"/>
      <c r="O12" s="6"/>
    </row>
    <row r="13" spans="1:15" ht="14.25" thickBot="1" x14ac:dyDescent="0.3">
      <c r="A13" s="7"/>
      <c r="B13" s="7"/>
      <c r="C13" s="7"/>
      <c r="D13" s="7"/>
      <c r="E13" s="7"/>
      <c r="F13" s="7"/>
      <c r="G13" s="7"/>
      <c r="H13" s="7"/>
      <c r="I13" s="12"/>
      <c r="J13" s="7"/>
      <c r="K13" s="4"/>
      <c r="L13" s="5"/>
      <c r="M13" s="5"/>
      <c r="N13" s="5"/>
      <c r="O13" s="6"/>
    </row>
    <row r="14" spans="1:15" ht="14.25" thickBot="1" x14ac:dyDescent="0.3">
      <c r="A14" s="7"/>
      <c r="B14" s="7" t="s">
        <v>5</v>
      </c>
      <c r="C14" s="7"/>
      <c r="D14" s="7"/>
      <c r="E14" s="7"/>
      <c r="F14" s="7"/>
      <c r="G14" s="7"/>
      <c r="H14" s="14">
        <v>21210.33</v>
      </c>
      <c r="I14" s="15"/>
      <c r="J14" s="7"/>
      <c r="K14" s="4"/>
      <c r="L14" s="5"/>
      <c r="M14" s="5"/>
      <c r="N14" s="5"/>
      <c r="O14" s="6"/>
    </row>
    <row r="15" spans="1:15" ht="13.5" x14ac:dyDescent="0.25">
      <c r="A15" s="7"/>
      <c r="B15" s="7"/>
      <c r="C15" s="7"/>
      <c r="D15" s="7"/>
      <c r="E15" s="7"/>
      <c r="F15" s="7"/>
      <c r="G15" s="7"/>
      <c r="H15" s="7"/>
      <c r="I15" s="12"/>
      <c r="J15" s="7"/>
      <c r="K15" s="4"/>
      <c r="L15" s="5"/>
      <c r="M15" s="5"/>
      <c r="N15" s="5"/>
      <c r="O15" s="6"/>
    </row>
    <row r="16" spans="1:15" ht="13.5" x14ac:dyDescent="0.25">
      <c r="A16" s="7"/>
      <c r="B16" s="7" t="s">
        <v>6</v>
      </c>
      <c r="C16" s="7"/>
      <c r="D16" s="7"/>
      <c r="E16" s="7"/>
      <c r="F16" s="7"/>
      <c r="G16" s="7"/>
      <c r="H16" s="7"/>
      <c r="I16" s="12"/>
      <c r="J16" s="7"/>
      <c r="K16" s="4"/>
      <c r="L16" s="5"/>
      <c r="M16" s="5"/>
      <c r="N16" s="5"/>
      <c r="O16" s="6"/>
    </row>
    <row r="17" spans="1:20" ht="13.5" x14ac:dyDescent="0.25">
      <c r="A17" s="7"/>
      <c r="B17" s="7"/>
      <c r="C17" s="7"/>
      <c r="D17" s="7"/>
      <c r="E17" s="7"/>
      <c r="F17" s="7"/>
      <c r="G17" s="7"/>
      <c r="H17" s="7"/>
      <c r="I17" s="12"/>
      <c r="J17" s="7"/>
      <c r="K17" s="4"/>
      <c r="L17" s="5"/>
      <c r="M17" s="5"/>
      <c r="N17" s="5"/>
      <c r="O17" s="6"/>
    </row>
    <row r="18" spans="1:20" ht="13.5" x14ac:dyDescent="0.25">
      <c r="A18" s="7"/>
      <c r="B18" s="13" t="s">
        <v>7</v>
      </c>
      <c r="C18" s="7"/>
      <c r="D18" s="7"/>
      <c r="E18" s="7"/>
      <c r="F18" s="7"/>
      <c r="G18" s="7"/>
      <c r="H18" s="16">
        <f>205.77+3356.9</f>
        <v>3562.67</v>
      </c>
      <c r="I18" s="12"/>
      <c r="J18" s="7"/>
      <c r="K18" s="4"/>
      <c r="L18" s="5"/>
      <c r="M18" s="5"/>
      <c r="N18" s="5"/>
      <c r="O18" s="6"/>
    </row>
    <row r="19" spans="1:20" ht="13.5" x14ac:dyDescent="0.25">
      <c r="A19" s="7"/>
      <c r="B19" s="7" t="s">
        <v>8</v>
      </c>
      <c r="C19" s="7"/>
      <c r="D19" s="7"/>
      <c r="E19" s="7"/>
      <c r="F19" s="7"/>
      <c r="G19" s="7"/>
      <c r="H19" s="5">
        <v>1493.7</v>
      </c>
      <c r="I19" s="12"/>
      <c r="J19" s="7"/>
      <c r="K19" s="4"/>
      <c r="L19" s="5"/>
      <c r="M19" s="5"/>
      <c r="N19" s="5"/>
      <c r="O19" s="6"/>
    </row>
    <row r="20" spans="1:20" ht="13.5" x14ac:dyDescent="0.25">
      <c r="A20" s="7"/>
      <c r="B20" s="7" t="s">
        <v>9</v>
      </c>
      <c r="C20" s="7"/>
      <c r="D20" s="7"/>
      <c r="E20" s="7"/>
      <c r="F20" s="7"/>
      <c r="G20" s="7"/>
      <c r="H20" s="5">
        <f>16581+4347.75</f>
        <v>20928.75</v>
      </c>
      <c r="I20" s="12"/>
      <c r="J20" s="7"/>
      <c r="K20" s="4"/>
      <c r="L20" s="5"/>
      <c r="M20" s="5"/>
      <c r="N20" s="5"/>
      <c r="O20" s="6"/>
    </row>
    <row r="21" spans="1:20" ht="13.5" x14ac:dyDescent="0.25">
      <c r="A21" s="7"/>
      <c r="B21" s="7"/>
      <c r="C21" s="7"/>
      <c r="D21" s="7"/>
      <c r="E21" s="7"/>
      <c r="F21" s="17"/>
      <c r="G21" s="7"/>
      <c r="H21" s="5"/>
      <c r="I21" s="12"/>
      <c r="J21" s="7"/>
      <c r="K21" s="4"/>
      <c r="L21" s="5"/>
      <c r="M21" s="5"/>
      <c r="N21" s="5"/>
      <c r="O21" s="6"/>
    </row>
    <row r="22" spans="1:20" ht="14.25" thickBot="1" x14ac:dyDescent="0.3">
      <c r="A22" s="7"/>
      <c r="B22" s="7"/>
      <c r="C22" s="7"/>
      <c r="D22" s="7"/>
      <c r="E22" s="7"/>
      <c r="F22" s="17"/>
      <c r="G22" s="7"/>
      <c r="H22" s="7"/>
      <c r="I22" s="12"/>
      <c r="J22" s="7"/>
      <c r="K22" s="4"/>
      <c r="L22" s="5"/>
      <c r="M22" s="5"/>
      <c r="N22" s="5"/>
      <c r="O22" s="6"/>
    </row>
    <row r="23" spans="1:20" ht="14.25" thickBot="1" x14ac:dyDescent="0.3">
      <c r="A23" s="7"/>
      <c r="B23" s="7"/>
      <c r="C23" s="7"/>
      <c r="D23" s="7"/>
      <c r="E23" s="7"/>
      <c r="F23" s="7" t="s">
        <v>10</v>
      </c>
      <c r="G23" s="7"/>
      <c r="H23" s="18">
        <f>SUM(H18:H22)</f>
        <v>25985.119999999999</v>
      </c>
      <c r="I23" s="15"/>
      <c r="J23" s="7"/>
      <c r="K23" s="4"/>
      <c r="L23" s="5"/>
      <c r="M23" s="5"/>
      <c r="N23" s="5"/>
      <c r="O23" s="6"/>
    </row>
    <row r="24" spans="1:20" ht="13.5" x14ac:dyDescent="0.25">
      <c r="A24" s="7"/>
      <c r="B24" s="7"/>
      <c r="C24" s="7"/>
      <c r="D24" s="7"/>
      <c r="E24" s="7"/>
      <c r="F24" s="7"/>
      <c r="G24" s="7"/>
      <c r="H24" s="7"/>
      <c r="I24" s="12"/>
      <c r="J24" s="7"/>
      <c r="K24" s="4"/>
      <c r="L24" s="5"/>
      <c r="M24" s="5"/>
      <c r="N24" s="5"/>
      <c r="O24" s="6"/>
      <c r="T24" s="19"/>
    </row>
    <row r="25" spans="1:20" ht="13.5" x14ac:dyDescent="0.25">
      <c r="A25" s="7"/>
      <c r="B25" s="7" t="s">
        <v>11</v>
      </c>
      <c r="C25" s="7"/>
      <c r="D25" s="7"/>
      <c r="E25" s="7"/>
      <c r="F25" s="7"/>
      <c r="G25" s="7"/>
      <c r="H25" s="7"/>
      <c r="I25" s="12"/>
      <c r="J25" s="7"/>
      <c r="K25" s="4"/>
      <c r="L25" s="5"/>
      <c r="M25" s="5"/>
      <c r="N25" s="5"/>
      <c r="O25" s="6"/>
    </row>
    <row r="26" spans="1:20" ht="13.5" x14ac:dyDescent="0.25">
      <c r="A26" s="7"/>
      <c r="B26" s="7"/>
      <c r="C26" s="7"/>
      <c r="D26" s="7"/>
      <c r="E26" s="7"/>
      <c r="F26" s="7"/>
      <c r="G26" s="7"/>
      <c r="H26" s="5"/>
      <c r="I26" s="12"/>
      <c r="J26" s="7"/>
      <c r="K26" s="4"/>
      <c r="L26" s="5"/>
      <c r="M26" s="5"/>
      <c r="N26" s="5"/>
      <c r="O26" s="6"/>
    </row>
    <row r="27" spans="1:20" ht="13.5" x14ac:dyDescent="0.25">
      <c r="A27" s="7"/>
      <c r="B27" s="7" t="s">
        <v>12</v>
      </c>
      <c r="C27" s="7"/>
      <c r="D27" s="7"/>
      <c r="E27" s="7"/>
      <c r="G27" s="7"/>
      <c r="H27" s="5">
        <v>1898.46</v>
      </c>
      <c r="I27" s="12"/>
      <c r="J27" s="7"/>
      <c r="K27" s="4"/>
      <c r="L27" s="5"/>
      <c r="M27" s="5"/>
      <c r="N27" s="5"/>
      <c r="O27" s="6"/>
    </row>
    <row r="28" spans="1:20" ht="13.5" x14ac:dyDescent="0.25">
      <c r="A28" s="7"/>
      <c r="B28" s="7" t="s">
        <v>7</v>
      </c>
      <c r="C28" s="7"/>
      <c r="D28" s="7"/>
      <c r="E28" s="7"/>
      <c r="F28" s="7"/>
      <c r="G28" s="7"/>
      <c r="H28" s="5">
        <v>400</v>
      </c>
      <c r="I28" s="12"/>
      <c r="J28" s="7"/>
      <c r="K28" s="4"/>
      <c r="L28" s="5"/>
      <c r="M28" s="5"/>
      <c r="N28" s="5"/>
      <c r="O28" s="6"/>
    </row>
    <row r="29" spans="1:20" ht="13.5" x14ac:dyDescent="0.25">
      <c r="A29" s="7"/>
      <c r="B29" s="7" t="s">
        <v>13</v>
      </c>
      <c r="C29" s="7"/>
      <c r="D29" s="7"/>
      <c r="E29" s="7"/>
      <c r="F29" s="7"/>
      <c r="G29" s="7"/>
      <c r="H29" s="5">
        <v>384.13</v>
      </c>
      <c r="I29" s="12"/>
      <c r="J29" s="7"/>
      <c r="K29" s="4"/>
      <c r="L29" s="5"/>
      <c r="M29" s="5"/>
      <c r="N29" s="5"/>
      <c r="O29" s="6"/>
    </row>
    <row r="30" spans="1:20" ht="13.5" x14ac:dyDescent="0.25">
      <c r="A30" s="7"/>
      <c r="B30" s="7" t="s">
        <v>14</v>
      </c>
      <c r="C30" s="7"/>
      <c r="D30" s="7"/>
      <c r="E30" s="7"/>
      <c r="F30" s="7"/>
      <c r="G30" s="7"/>
      <c r="H30" s="5">
        <v>432.71</v>
      </c>
      <c r="I30" s="12"/>
      <c r="J30" s="7"/>
      <c r="K30" s="4"/>
      <c r="L30" s="5"/>
      <c r="M30" s="5"/>
      <c r="N30" s="5"/>
      <c r="O30" s="6"/>
    </row>
    <row r="31" spans="1:20" ht="13.5" x14ac:dyDescent="0.25">
      <c r="A31" s="7"/>
      <c r="B31" s="7" t="s">
        <v>15</v>
      </c>
      <c r="C31" s="7"/>
      <c r="D31" s="7"/>
      <c r="E31" s="7"/>
      <c r="F31" s="7"/>
      <c r="G31" s="7"/>
      <c r="H31" s="5">
        <v>2588.4699999999998</v>
      </c>
      <c r="I31" s="12"/>
      <c r="J31" s="7"/>
      <c r="K31" s="4"/>
      <c r="L31" s="5"/>
      <c r="M31" s="5"/>
      <c r="N31" s="5"/>
      <c r="O31" s="6"/>
    </row>
    <row r="32" spans="1:20" ht="13.5" x14ac:dyDescent="0.25">
      <c r="A32" s="7"/>
      <c r="B32" s="7" t="s">
        <v>16</v>
      </c>
      <c r="C32" s="7"/>
      <c r="D32" s="7"/>
      <c r="E32" s="7"/>
      <c r="F32" s="7"/>
      <c r="G32" s="7"/>
      <c r="H32" s="5">
        <v>2345.17</v>
      </c>
      <c r="I32" s="12"/>
      <c r="J32" s="7"/>
      <c r="K32" s="4"/>
      <c r="L32" s="5"/>
      <c r="M32" s="5"/>
      <c r="N32" s="5"/>
      <c r="O32" s="6"/>
    </row>
    <row r="33" spans="1:15" ht="13.5" x14ac:dyDescent="0.25">
      <c r="A33" s="7"/>
      <c r="B33" s="7" t="s">
        <v>17</v>
      </c>
      <c r="C33" s="7"/>
      <c r="D33" s="7"/>
      <c r="E33" s="7"/>
      <c r="F33" s="7"/>
      <c r="G33" s="7"/>
      <c r="H33" s="5">
        <v>215</v>
      </c>
      <c r="I33" s="12"/>
      <c r="J33" s="7"/>
      <c r="K33" s="4"/>
      <c r="L33" s="5"/>
      <c r="M33" s="5"/>
      <c r="N33" s="5"/>
      <c r="O33" s="6"/>
    </row>
    <row r="34" spans="1:15" ht="13.5" x14ac:dyDescent="0.25">
      <c r="A34" s="7"/>
      <c r="B34" s="7" t="s">
        <v>18</v>
      </c>
      <c r="C34" s="7"/>
      <c r="D34" s="7"/>
      <c r="E34" s="7"/>
      <c r="F34" s="7"/>
      <c r="G34" s="7"/>
      <c r="H34" s="16">
        <v>50</v>
      </c>
      <c r="I34" s="12"/>
      <c r="J34" s="7"/>
      <c r="K34" s="4"/>
      <c r="L34" s="5"/>
      <c r="M34" s="5"/>
      <c r="N34" s="5"/>
      <c r="O34" s="6"/>
    </row>
    <row r="35" spans="1:15" ht="14.25" thickBot="1" x14ac:dyDescent="0.3">
      <c r="A35" s="7"/>
      <c r="B35" s="7"/>
      <c r="C35" s="7"/>
      <c r="D35" s="7"/>
      <c r="E35" s="7"/>
      <c r="F35" s="7"/>
      <c r="G35" s="7"/>
      <c r="H35" s="5"/>
      <c r="I35" s="12"/>
      <c r="J35" s="7"/>
      <c r="K35" s="4"/>
      <c r="L35" s="5"/>
      <c r="M35" s="5"/>
      <c r="N35" s="5"/>
      <c r="O35" s="6"/>
    </row>
    <row r="36" spans="1:15" ht="14.25" thickBot="1" x14ac:dyDescent="0.3">
      <c r="A36" s="7"/>
      <c r="B36" s="7"/>
      <c r="C36" s="7"/>
      <c r="D36" s="7"/>
      <c r="E36" s="20"/>
      <c r="F36" s="20" t="s">
        <v>19</v>
      </c>
      <c r="G36" s="7"/>
      <c r="H36" s="21">
        <f>SUM(H27:H34)</f>
        <v>8313.94</v>
      </c>
      <c r="I36" s="12"/>
      <c r="J36" s="7"/>
      <c r="K36" s="4"/>
      <c r="L36" s="5"/>
      <c r="M36" s="5"/>
      <c r="N36" s="5"/>
      <c r="O36" s="6"/>
    </row>
    <row r="37" spans="1:15" ht="13.5" x14ac:dyDescent="0.25">
      <c r="A37" s="7"/>
      <c r="B37" s="7"/>
      <c r="C37" s="7"/>
      <c r="D37" s="7"/>
      <c r="E37" s="7"/>
      <c r="F37" s="22"/>
      <c r="G37" s="7"/>
      <c r="H37" s="7"/>
      <c r="I37" s="12"/>
      <c r="J37" s="7"/>
      <c r="K37" s="4"/>
      <c r="L37" s="5"/>
      <c r="M37" s="5"/>
      <c r="N37" s="5"/>
      <c r="O37" s="6"/>
    </row>
    <row r="38" spans="1:15" ht="13.5" x14ac:dyDescent="0.25">
      <c r="A38" s="7"/>
      <c r="B38" s="7"/>
      <c r="C38" s="7"/>
      <c r="D38" s="7"/>
      <c r="E38" s="7"/>
      <c r="F38" s="22"/>
      <c r="G38" s="7"/>
      <c r="H38" s="7"/>
      <c r="I38" s="12"/>
      <c r="J38" s="7"/>
      <c r="K38" s="4"/>
      <c r="L38" s="5"/>
      <c r="M38" s="5"/>
      <c r="N38" s="5"/>
      <c r="O38" s="6"/>
    </row>
    <row r="39" spans="1:15" ht="14.25" thickBot="1" x14ac:dyDescent="0.3">
      <c r="A39" s="7"/>
      <c r="B39" s="7"/>
      <c r="C39" s="7"/>
      <c r="D39" s="7"/>
      <c r="E39" s="7"/>
      <c r="F39" s="22"/>
      <c r="G39" s="7"/>
      <c r="H39" s="7"/>
      <c r="I39" s="12"/>
      <c r="J39" s="7"/>
      <c r="K39" s="4"/>
      <c r="L39" s="5"/>
      <c r="M39" s="5"/>
      <c r="N39" s="5"/>
      <c r="O39" s="6"/>
    </row>
    <row r="40" spans="1:15" ht="14.25" thickBot="1" x14ac:dyDescent="0.3">
      <c r="A40" s="7"/>
      <c r="B40" s="23"/>
      <c r="C40" s="13" t="s">
        <v>20</v>
      </c>
      <c r="D40" s="13"/>
      <c r="E40" s="13"/>
      <c r="F40" s="13"/>
      <c r="G40" s="13"/>
      <c r="H40" s="24">
        <f>H14+H23-H36</f>
        <v>38881.509999999995</v>
      </c>
      <c r="I40" s="15"/>
      <c r="J40" s="7"/>
      <c r="K40" s="4"/>
      <c r="L40" s="5"/>
      <c r="M40" s="5"/>
      <c r="N40" s="5"/>
      <c r="O40" s="6"/>
    </row>
    <row r="41" spans="1:15" ht="14.25" thickBot="1" x14ac:dyDescent="0.3">
      <c r="A41" s="7"/>
      <c r="B41" s="7"/>
      <c r="C41" s="25"/>
      <c r="D41" s="13"/>
      <c r="E41" s="13"/>
      <c r="F41" s="13"/>
      <c r="G41" s="13"/>
      <c r="H41" s="13"/>
      <c r="I41" s="12"/>
      <c r="J41" s="7"/>
      <c r="K41" s="4"/>
      <c r="L41" s="5"/>
      <c r="M41" s="5"/>
      <c r="N41" s="5"/>
      <c r="O41" s="6"/>
    </row>
    <row r="42" spans="1:15" ht="14.25" thickBot="1" x14ac:dyDescent="0.3">
      <c r="A42" s="7"/>
      <c r="B42" s="7"/>
      <c r="C42" s="13" t="s">
        <v>21</v>
      </c>
      <c r="D42" s="13"/>
      <c r="E42" s="13"/>
      <c r="F42" s="13"/>
      <c r="G42" s="13"/>
      <c r="H42" s="14">
        <v>38881.51</v>
      </c>
      <c r="I42" s="12"/>
      <c r="J42" s="22"/>
      <c r="K42" s="4"/>
      <c r="L42" s="5"/>
      <c r="M42" s="5"/>
      <c r="N42" s="5"/>
      <c r="O42" s="6"/>
    </row>
    <row r="43" spans="1:15" ht="13.5" x14ac:dyDescent="0.25">
      <c r="A43" s="7"/>
      <c r="B43" s="7"/>
      <c r="C43" s="7"/>
      <c r="D43" s="7"/>
      <c r="E43" s="7"/>
      <c r="F43" s="7"/>
      <c r="G43" s="7"/>
      <c r="H43" s="7"/>
      <c r="I43" s="12"/>
      <c r="J43" s="7"/>
      <c r="K43" s="4"/>
      <c r="L43" s="5"/>
      <c r="M43" s="5"/>
      <c r="N43" s="5"/>
      <c r="O43" s="6"/>
    </row>
    <row r="44" spans="1:15" ht="13.5" x14ac:dyDescent="0.25">
      <c r="A44" s="7"/>
      <c r="B44" s="7"/>
      <c r="C44" s="7"/>
      <c r="D44" s="7"/>
      <c r="E44" s="7"/>
      <c r="F44" s="7"/>
      <c r="G44" s="7"/>
      <c r="H44" s="7"/>
      <c r="I44" s="12"/>
      <c r="J44" s="7"/>
      <c r="K44" s="4"/>
      <c r="L44" s="5"/>
      <c r="M44" s="5"/>
      <c r="N44" s="5"/>
      <c r="O44" s="6"/>
    </row>
    <row r="45" spans="1:15" ht="13.5" x14ac:dyDescent="0.25">
      <c r="A45" s="7"/>
      <c r="B45" s="7"/>
      <c r="C45" s="7"/>
      <c r="D45" s="7"/>
      <c r="E45" s="7"/>
      <c r="F45" s="7"/>
      <c r="G45" s="7"/>
      <c r="H45" s="7"/>
      <c r="I45" s="12"/>
      <c r="J45" s="7"/>
      <c r="K45" s="4"/>
      <c r="L45" s="5"/>
      <c r="M45" s="5"/>
      <c r="N45" s="5"/>
      <c r="O45" s="6"/>
    </row>
    <row r="46" spans="1:15" ht="13.5" x14ac:dyDescent="0.25">
      <c r="A46" s="7"/>
      <c r="B46" s="9"/>
      <c r="C46" s="9"/>
      <c r="D46" s="9"/>
      <c r="E46" s="7"/>
      <c r="F46" s="7"/>
      <c r="G46" s="9"/>
      <c r="H46" s="9"/>
      <c r="I46" s="12"/>
      <c r="J46" s="7"/>
      <c r="K46" s="4"/>
      <c r="L46" s="5"/>
      <c r="M46" s="5"/>
      <c r="N46" s="5"/>
      <c r="O46" s="6"/>
    </row>
    <row r="47" spans="1:15" ht="13.5" x14ac:dyDescent="0.25">
      <c r="A47" s="7"/>
      <c r="B47" s="7" t="s">
        <v>22</v>
      </c>
      <c r="C47" s="7"/>
      <c r="D47" s="7"/>
      <c r="E47" s="7"/>
      <c r="F47" s="7"/>
      <c r="G47" s="7" t="s">
        <v>23</v>
      </c>
      <c r="H47" s="7"/>
      <c r="I47" s="12"/>
      <c r="J47" s="7"/>
      <c r="K47" s="4"/>
      <c r="L47" s="5"/>
      <c r="M47" s="5"/>
      <c r="N47" s="5"/>
      <c r="O47" s="6"/>
    </row>
    <row r="48" spans="1:15" ht="13.5" x14ac:dyDescent="0.25">
      <c r="A48" s="7"/>
      <c r="B48" s="7"/>
      <c r="C48" s="7"/>
      <c r="D48" s="7"/>
      <c r="E48" s="7"/>
      <c r="F48" s="7"/>
      <c r="G48" s="7"/>
      <c r="H48" s="7"/>
      <c r="I48" s="12"/>
      <c r="J48" s="7"/>
      <c r="K48" s="4"/>
      <c r="L48" s="5"/>
      <c r="M48" s="5"/>
      <c r="N48" s="5"/>
      <c r="O48" s="6"/>
    </row>
    <row r="49" spans="1:15" ht="13.5" x14ac:dyDescent="0.25">
      <c r="A49" s="7"/>
      <c r="B49" s="9"/>
      <c r="C49" s="9"/>
      <c r="D49" s="9"/>
      <c r="E49" s="7"/>
      <c r="F49" s="7"/>
      <c r="G49" s="9"/>
      <c r="H49" s="9"/>
      <c r="I49" s="12"/>
      <c r="J49" s="7"/>
      <c r="K49" s="4"/>
      <c r="L49" s="5"/>
      <c r="M49" s="5"/>
      <c r="N49" s="5"/>
      <c r="O49" s="6"/>
    </row>
    <row r="50" spans="1:15" ht="13.5" x14ac:dyDescent="0.25">
      <c r="A50" s="7"/>
      <c r="B50" s="7" t="s">
        <v>24</v>
      </c>
      <c r="C50" s="7"/>
      <c r="D50" s="7"/>
      <c r="E50" s="7"/>
      <c r="F50" s="7"/>
      <c r="G50" s="7" t="s">
        <v>23</v>
      </c>
      <c r="H50" s="7"/>
      <c r="I50" s="12"/>
      <c r="J50" s="7"/>
      <c r="K50" s="4"/>
      <c r="L50" s="5"/>
      <c r="M50" s="5"/>
      <c r="N50" s="5"/>
      <c r="O50" s="6"/>
    </row>
    <row r="51" spans="1:15" ht="13.5" x14ac:dyDescent="0.25">
      <c r="A51" s="7"/>
      <c r="B51" s="7"/>
      <c r="C51" s="7"/>
      <c r="D51" s="7"/>
      <c r="E51" s="7"/>
      <c r="F51" s="7"/>
      <c r="G51" s="7"/>
      <c r="H51" s="7"/>
      <c r="I51" s="12"/>
      <c r="J51" s="7"/>
      <c r="K51" s="4"/>
      <c r="L51" s="5"/>
      <c r="M51" s="5"/>
      <c r="N51" s="5"/>
      <c r="O51" s="6"/>
    </row>
    <row r="52" spans="1:15" ht="13.5" x14ac:dyDescent="0.25">
      <c r="A52" s="7"/>
      <c r="B52" s="9"/>
      <c r="C52" s="9"/>
      <c r="D52" s="9"/>
      <c r="E52" s="7"/>
      <c r="F52" s="7"/>
      <c r="G52" s="9"/>
      <c r="H52" s="9"/>
      <c r="I52" s="12"/>
      <c r="J52" s="7"/>
      <c r="K52" s="4"/>
      <c r="L52" s="5"/>
      <c r="M52" s="5"/>
      <c r="N52" s="5"/>
      <c r="O52" s="6"/>
    </row>
    <row r="53" spans="1:15" ht="13.5" x14ac:dyDescent="0.25">
      <c r="A53" s="7"/>
      <c r="B53" s="7" t="s">
        <v>25</v>
      </c>
      <c r="C53" s="7"/>
      <c r="D53" s="7"/>
      <c r="E53" s="7"/>
      <c r="F53" s="7"/>
      <c r="G53" s="7" t="s">
        <v>23</v>
      </c>
      <c r="H53" s="7"/>
      <c r="I53" s="12"/>
      <c r="J53" s="7"/>
      <c r="K53" s="4"/>
      <c r="L53" s="5"/>
      <c r="M53" s="5"/>
      <c r="N53" s="5"/>
      <c r="O53" s="6"/>
    </row>
    <row r="54" spans="1:15" ht="13.5" x14ac:dyDescent="0.25">
      <c r="A54" s="7"/>
      <c r="B54" s="7"/>
      <c r="C54" s="7"/>
      <c r="D54" s="7"/>
      <c r="E54" s="7"/>
      <c r="F54" s="7"/>
      <c r="G54" s="7"/>
      <c r="H54" s="7"/>
      <c r="I54" s="12"/>
      <c r="J54" s="7"/>
      <c r="K54" s="4"/>
      <c r="L54" s="5"/>
      <c r="M54" s="5"/>
      <c r="N54" s="5"/>
      <c r="O54" s="6"/>
    </row>
    <row r="55" spans="1:15" ht="13.5" x14ac:dyDescent="0.25">
      <c r="A55" s="7"/>
      <c r="B55" s="7"/>
      <c r="C55" s="7"/>
      <c r="D55" s="7"/>
      <c r="E55" s="7"/>
      <c r="F55" s="7"/>
      <c r="G55" s="7"/>
      <c r="H55" s="7"/>
      <c r="I55" s="12"/>
      <c r="J55" s="7"/>
      <c r="K55" s="4"/>
      <c r="L55" s="5"/>
      <c r="M55" s="5"/>
      <c r="N55" s="5"/>
      <c r="O55" s="6"/>
    </row>
    <row r="56" spans="1:15" ht="13.5" x14ac:dyDescent="0.25">
      <c r="A56" s="7"/>
      <c r="B56" s="7"/>
      <c r="C56" s="7"/>
      <c r="D56" s="7"/>
      <c r="E56" s="7"/>
      <c r="F56" s="7"/>
      <c r="G56" s="7"/>
      <c r="H56" s="7"/>
      <c r="I56" s="12"/>
      <c r="J56" s="7"/>
      <c r="K56" s="4"/>
      <c r="L56" s="5"/>
      <c r="M56" s="5"/>
      <c r="N56" s="5"/>
      <c r="O56" s="6"/>
    </row>
    <row r="57" spans="1:15" ht="13.5" x14ac:dyDescent="0.25">
      <c r="A57" s="7"/>
      <c r="B57" s="7"/>
      <c r="C57" s="7"/>
      <c r="D57" s="7"/>
      <c r="E57" s="7"/>
      <c r="F57" s="7"/>
      <c r="G57" s="7"/>
      <c r="H57" s="7"/>
      <c r="I57" s="12"/>
      <c r="J57" s="7"/>
      <c r="K57" s="4"/>
      <c r="L57" s="5"/>
      <c r="M57" s="5"/>
      <c r="N57" s="5"/>
      <c r="O57" s="6"/>
    </row>
    <row r="58" spans="1:15" ht="13.5" x14ac:dyDescent="0.25">
      <c r="K58" s="4"/>
      <c r="L58" s="5"/>
      <c r="M58" s="5"/>
      <c r="N58" s="5"/>
      <c r="O58" s="6"/>
    </row>
    <row r="59" spans="1:15" ht="13.5" x14ac:dyDescent="0.25">
      <c r="K59" s="4"/>
      <c r="L59" s="5"/>
      <c r="M59" s="5"/>
      <c r="N59" s="5"/>
      <c r="O59" s="6"/>
    </row>
    <row r="60" spans="1:15" ht="13.5" x14ac:dyDescent="0.25">
      <c r="K60" s="4"/>
      <c r="L60" s="5"/>
      <c r="M60" s="5"/>
      <c r="N60" s="5"/>
      <c r="O60" s="6"/>
    </row>
    <row r="61" spans="1:15" ht="13.5" x14ac:dyDescent="0.25">
      <c r="K61" s="4"/>
      <c r="L61" s="5"/>
      <c r="M61" s="5"/>
      <c r="N61" s="5"/>
      <c r="O61" s="6"/>
    </row>
    <row r="62" spans="1:15" ht="13.5" x14ac:dyDescent="0.25">
      <c r="K62" s="4"/>
      <c r="L62" s="5"/>
      <c r="M62" s="5"/>
      <c r="N62" s="5"/>
      <c r="O62" s="6"/>
    </row>
    <row r="63" spans="1:15" ht="13.5" x14ac:dyDescent="0.25">
      <c r="K63" s="4"/>
      <c r="L63" s="5"/>
      <c r="M63" s="5"/>
      <c r="N63" s="5"/>
      <c r="O63" s="6"/>
    </row>
    <row r="64" spans="1:15" ht="13.5" x14ac:dyDescent="0.25">
      <c r="K64" s="4"/>
      <c r="L64" s="5"/>
      <c r="M64" s="5"/>
      <c r="N64" s="5"/>
      <c r="O64" s="6"/>
    </row>
    <row r="65" spans="11:15" ht="13.5" x14ac:dyDescent="0.25">
      <c r="K65" s="4"/>
      <c r="L65" s="5"/>
      <c r="M65" s="5"/>
      <c r="N65" s="5"/>
      <c r="O65" s="6"/>
    </row>
    <row r="66" spans="11:15" ht="13.5" x14ac:dyDescent="0.25">
      <c r="K66" s="4"/>
      <c r="L66" s="5"/>
      <c r="M66" s="5"/>
      <c r="N66" s="5"/>
      <c r="O66" s="6"/>
    </row>
    <row r="67" spans="11:15" ht="13.5" x14ac:dyDescent="0.25">
      <c r="K67" s="4"/>
      <c r="L67" s="5"/>
      <c r="M67" s="5"/>
      <c r="N67" s="5"/>
      <c r="O67" s="6"/>
    </row>
    <row r="68" spans="11:15" ht="13.5" x14ac:dyDescent="0.25">
      <c r="K68" s="4"/>
      <c r="L68" s="5"/>
      <c r="M68" s="5"/>
      <c r="N68" s="5"/>
      <c r="O68" s="6"/>
    </row>
    <row r="69" spans="11:15" ht="13.5" x14ac:dyDescent="0.25">
      <c r="K69" s="7"/>
      <c r="L69" s="5"/>
      <c r="M69" s="5"/>
      <c r="N69" s="5"/>
      <c r="O69" s="6"/>
    </row>
    <row r="70" spans="11:15" ht="13.5" x14ac:dyDescent="0.25">
      <c r="K70" s="4"/>
      <c r="L70" s="5"/>
      <c r="M70" s="5"/>
      <c r="N70" s="5"/>
      <c r="O70" s="6"/>
    </row>
  </sheetData>
  <pageMargins left="0.19685039370078741" right="0.19685039370078741" top="0.39370078740157483" bottom="0.39370078740157483" header="0" footer="0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C54DD-39FE-4C1A-BC6C-A8361D036422}">
  <sheetPr>
    <pageSetUpPr fitToPage="1"/>
  </sheetPr>
  <dimension ref="A1:G88"/>
  <sheetViews>
    <sheetView showGridLines="0" tabSelected="1" zoomScale="80" zoomScaleNormal="80" workbookViewId="0">
      <selection activeCell="F54" sqref="F54"/>
    </sheetView>
  </sheetViews>
  <sheetFormatPr defaultColWidth="15.5703125" defaultRowHeight="12.75" x14ac:dyDescent="0.2"/>
  <cols>
    <col min="1" max="1" width="50.5703125" style="30" customWidth="1"/>
    <col min="2" max="2" width="6.5703125" style="30" customWidth="1"/>
    <col min="3" max="3" width="14.7109375" style="30" customWidth="1"/>
    <col min="4" max="4" width="13.5703125" style="30" customWidth="1"/>
    <col min="5" max="5" width="14.28515625" style="30" customWidth="1"/>
    <col min="6" max="16384" width="15.5703125" style="30"/>
  </cols>
  <sheetData>
    <row r="1" spans="1:7" ht="14.25" thickBot="1" x14ac:dyDescent="0.3">
      <c r="A1" s="26" t="s">
        <v>26</v>
      </c>
      <c r="B1" s="27"/>
      <c r="C1" s="28"/>
      <c r="D1" s="28"/>
      <c r="E1" s="29"/>
    </row>
    <row r="2" spans="1:7" ht="13.5" thickBot="1" x14ac:dyDescent="0.25"/>
    <row r="3" spans="1:7" ht="30.75" thickBot="1" x14ac:dyDescent="0.3">
      <c r="A3" s="31" t="s">
        <v>27</v>
      </c>
      <c r="B3" s="32"/>
      <c r="C3" s="33" t="s">
        <v>28</v>
      </c>
      <c r="D3" s="34" t="s">
        <v>29</v>
      </c>
      <c r="E3" s="35" t="s">
        <v>30</v>
      </c>
    </row>
    <row r="4" spans="1:7" ht="17.25" x14ac:dyDescent="0.3">
      <c r="A4" s="36" t="s">
        <v>7</v>
      </c>
      <c r="B4" s="32"/>
      <c r="C4" s="37">
        <v>3562.67</v>
      </c>
      <c r="D4" s="38">
        <v>400</v>
      </c>
      <c r="E4" s="39">
        <f>C4-D4</f>
        <v>3162.67</v>
      </c>
    </row>
    <row r="5" spans="1:7" ht="17.25" x14ac:dyDescent="0.3">
      <c r="A5" s="40" t="s">
        <v>31</v>
      </c>
      <c r="B5" s="32"/>
      <c r="C5" s="41">
        <v>7154.9</v>
      </c>
      <c r="D5" s="42">
        <v>979.53</v>
      </c>
      <c r="E5" s="43">
        <f>C5-D5</f>
        <v>6175.37</v>
      </c>
    </row>
    <row r="6" spans="1:7" ht="17.25" x14ac:dyDescent="0.3">
      <c r="A6" s="44" t="s">
        <v>8</v>
      </c>
      <c r="B6" s="32"/>
      <c r="C6" s="41">
        <v>1493.7</v>
      </c>
      <c r="D6" s="42">
        <v>0</v>
      </c>
      <c r="E6" s="43">
        <f>C6-D6</f>
        <v>1493.7</v>
      </c>
    </row>
    <row r="7" spans="1:7" ht="17.25" x14ac:dyDescent="0.3">
      <c r="A7" s="40" t="s">
        <v>16</v>
      </c>
      <c r="B7" s="32"/>
      <c r="C7" s="41">
        <v>12141.75</v>
      </c>
      <c r="D7" s="42">
        <f>4083.51+2345.17</f>
        <v>6428.68</v>
      </c>
      <c r="E7" s="43">
        <f>C7-D7</f>
        <v>5713.07</v>
      </c>
    </row>
    <row r="8" spans="1:7" ht="17.25" x14ac:dyDescent="0.3">
      <c r="A8" s="45" t="s">
        <v>9</v>
      </c>
      <c r="B8" s="32"/>
      <c r="C8" s="46">
        <v>20928.75</v>
      </c>
      <c r="D8" s="47">
        <v>0</v>
      </c>
      <c r="E8" s="48">
        <f>C8-D8</f>
        <v>20928.75</v>
      </c>
    </row>
    <row r="9" spans="1:7" ht="18" thickBot="1" x14ac:dyDescent="0.35">
      <c r="A9" s="45"/>
      <c r="B9" s="32"/>
      <c r="C9" s="49"/>
      <c r="D9" s="50"/>
      <c r="E9" s="51"/>
    </row>
    <row r="10" spans="1:7" ht="18" thickBot="1" x14ac:dyDescent="0.25">
      <c r="A10" s="52" t="s">
        <v>32</v>
      </c>
      <c r="B10" s="32"/>
      <c r="C10" s="53">
        <f>SUM(C4:C9)</f>
        <v>45281.770000000004</v>
      </c>
      <c r="D10" s="54">
        <f>SUM(D4:D9)</f>
        <v>7808.21</v>
      </c>
      <c r="E10" s="55">
        <f>SUM(E4:E9)</f>
        <v>37473.56</v>
      </c>
    </row>
    <row r="11" spans="1:7" ht="18" thickBot="1" x14ac:dyDescent="0.35">
      <c r="A11" s="44"/>
      <c r="B11" s="32"/>
      <c r="C11" s="41"/>
      <c r="D11" s="42"/>
      <c r="E11" s="56"/>
    </row>
    <row r="12" spans="1:7" ht="18" thickBot="1" x14ac:dyDescent="0.25">
      <c r="A12" s="52" t="s">
        <v>33</v>
      </c>
      <c r="B12" s="32"/>
      <c r="C12" s="41"/>
      <c r="D12" s="42"/>
      <c r="E12" s="57"/>
    </row>
    <row r="13" spans="1:7" ht="17.25" x14ac:dyDescent="0.3">
      <c r="A13" s="36" t="s">
        <v>7</v>
      </c>
      <c r="B13" s="32"/>
      <c r="C13" s="41">
        <v>0</v>
      </c>
      <c r="D13" s="42">
        <f>30+203.4</f>
        <v>233.4</v>
      </c>
      <c r="E13" s="56">
        <f>C13-D13</f>
        <v>-233.4</v>
      </c>
    </row>
    <row r="14" spans="1:7" ht="17.25" x14ac:dyDescent="0.3">
      <c r="A14" s="40" t="s">
        <v>34</v>
      </c>
      <c r="B14" s="32"/>
      <c r="C14" s="58">
        <v>0</v>
      </c>
      <c r="D14" s="59">
        <v>0</v>
      </c>
      <c r="E14" s="56">
        <v>2400</v>
      </c>
      <c r="G14" s="60"/>
    </row>
    <row r="15" spans="1:7" ht="17.25" x14ac:dyDescent="0.3">
      <c r="A15" s="40" t="s">
        <v>16</v>
      </c>
      <c r="B15" s="32"/>
      <c r="C15" s="61">
        <v>0</v>
      </c>
      <c r="D15" s="62">
        <v>328.69</v>
      </c>
      <c r="E15" s="56">
        <f t="shared" ref="E15" si="0">C15-D15</f>
        <v>-328.69</v>
      </c>
      <c r="G15" s="60"/>
    </row>
    <row r="16" spans="1:7" ht="17.25" x14ac:dyDescent="0.3">
      <c r="A16" s="44" t="s">
        <v>9</v>
      </c>
      <c r="B16" s="32"/>
      <c r="C16" s="46">
        <v>0</v>
      </c>
      <c r="D16" s="47">
        <v>15600</v>
      </c>
      <c r="E16" s="56">
        <f>C16-D16</f>
        <v>-15600</v>
      </c>
      <c r="G16" s="60"/>
    </row>
    <row r="17" spans="1:7" ht="17.25" x14ac:dyDescent="0.3">
      <c r="A17" s="40" t="s">
        <v>35</v>
      </c>
      <c r="B17" s="32"/>
      <c r="C17" s="41">
        <v>0</v>
      </c>
      <c r="D17" s="42">
        <v>0</v>
      </c>
      <c r="E17" s="56">
        <v>9000</v>
      </c>
      <c r="G17" s="60"/>
    </row>
    <row r="18" spans="1:7" ht="17.25" x14ac:dyDescent="0.3">
      <c r="A18" s="40" t="s">
        <v>36</v>
      </c>
      <c r="B18" s="32"/>
      <c r="C18" s="46">
        <v>592.4</v>
      </c>
      <c r="D18" s="47">
        <v>0</v>
      </c>
      <c r="E18" s="56">
        <v>592.4</v>
      </c>
      <c r="G18" s="60"/>
    </row>
    <row r="19" spans="1:7" ht="18" thickBot="1" x14ac:dyDescent="0.35">
      <c r="A19" s="44" t="s">
        <v>37</v>
      </c>
      <c r="B19" s="32"/>
      <c r="C19" s="49">
        <v>0</v>
      </c>
      <c r="D19" s="50">
        <v>0</v>
      </c>
      <c r="E19" s="63">
        <v>200</v>
      </c>
      <c r="G19" s="60"/>
    </row>
    <row r="20" spans="1:7" ht="15.75" thickBot="1" x14ac:dyDescent="0.25">
      <c r="A20" s="52" t="s">
        <v>38</v>
      </c>
      <c r="B20" s="32"/>
      <c r="C20" s="64">
        <f>SUM(C13:C19)</f>
        <v>592.4</v>
      </c>
      <c r="D20" s="64">
        <f>SUM(D13:D19)</f>
        <v>16162.09</v>
      </c>
      <c r="E20" s="65">
        <f>SUM(E13:E19)</f>
        <v>-3969.6900000000005</v>
      </c>
      <c r="G20" s="60"/>
    </row>
    <row r="21" spans="1:7" ht="18" thickBot="1" x14ac:dyDescent="0.25">
      <c r="A21" s="66" t="s">
        <v>39</v>
      </c>
      <c r="B21" s="32"/>
      <c r="C21" s="67"/>
      <c r="D21" s="68"/>
      <c r="E21" s="69">
        <f>E20+E10</f>
        <v>33503.869999999995</v>
      </c>
      <c r="G21" s="60"/>
    </row>
    <row r="22" spans="1:7" ht="14.25" thickBot="1" x14ac:dyDescent="0.3">
      <c r="A22" s="70"/>
      <c r="B22" s="71"/>
      <c r="C22" s="71"/>
      <c r="D22" s="72"/>
      <c r="E22" s="72"/>
    </row>
    <row r="23" spans="1:7" s="32" customFormat="1" ht="30.75" thickBot="1" x14ac:dyDescent="0.25">
      <c r="A23" s="66" t="s">
        <v>40</v>
      </c>
      <c r="B23" s="73"/>
      <c r="C23" s="66" t="s">
        <v>41</v>
      </c>
      <c r="D23" s="74" t="s">
        <v>42</v>
      </c>
      <c r="E23" s="74" t="s">
        <v>43</v>
      </c>
    </row>
    <row r="24" spans="1:7" s="32" customFormat="1" ht="17.25" x14ac:dyDescent="0.3">
      <c r="A24" s="75" t="s">
        <v>44</v>
      </c>
      <c r="B24" s="76"/>
      <c r="C24" s="77">
        <v>0</v>
      </c>
      <c r="D24" s="78">
        <v>460</v>
      </c>
      <c r="E24" s="79">
        <f>D24-C24</f>
        <v>460</v>
      </c>
      <c r="G24" s="80"/>
    </row>
    <row r="25" spans="1:7" s="32" customFormat="1" ht="17.25" x14ac:dyDescent="0.3">
      <c r="A25" s="81" t="s">
        <v>45</v>
      </c>
      <c r="B25" s="76"/>
      <c r="C25" s="82">
        <v>0</v>
      </c>
      <c r="D25" s="78">
        <v>307</v>
      </c>
      <c r="E25" s="79">
        <f t="shared" ref="E25:E45" si="1">D25-C25</f>
        <v>307</v>
      </c>
    </row>
    <row r="26" spans="1:7" s="32" customFormat="1" ht="17.25" x14ac:dyDescent="0.3">
      <c r="A26" s="83" t="s">
        <v>46</v>
      </c>
      <c r="B26" s="76"/>
      <c r="C26" s="82">
        <v>1898.46</v>
      </c>
      <c r="D26" s="78">
        <v>1898.46</v>
      </c>
      <c r="E26" s="79">
        <f t="shared" si="1"/>
        <v>0</v>
      </c>
    </row>
    <row r="27" spans="1:7" s="32" customFormat="1" ht="17.25" x14ac:dyDescent="0.3">
      <c r="A27" s="83" t="s">
        <v>47</v>
      </c>
      <c r="B27" s="76"/>
      <c r="C27" s="82">
        <v>0</v>
      </c>
      <c r="D27" s="78">
        <v>50</v>
      </c>
      <c r="E27" s="79">
        <f t="shared" si="1"/>
        <v>50</v>
      </c>
    </row>
    <row r="28" spans="1:7" s="32" customFormat="1" ht="17.25" x14ac:dyDescent="0.3">
      <c r="A28" s="83" t="s">
        <v>48</v>
      </c>
      <c r="B28" s="76"/>
      <c r="C28" s="82">
        <v>0</v>
      </c>
      <c r="D28" s="78">
        <v>2000</v>
      </c>
      <c r="E28" s="79">
        <f t="shared" si="1"/>
        <v>2000</v>
      </c>
    </row>
    <row r="29" spans="1:7" s="32" customFormat="1" ht="17.25" x14ac:dyDescent="0.3">
      <c r="A29" s="83" t="s">
        <v>49</v>
      </c>
      <c r="B29" s="76"/>
      <c r="C29" s="82">
        <v>370.28</v>
      </c>
      <c r="D29" s="78">
        <v>380</v>
      </c>
      <c r="E29" s="79">
        <f t="shared" si="1"/>
        <v>9.7200000000000273</v>
      </c>
    </row>
    <row r="30" spans="1:7" s="32" customFormat="1" ht="17.25" x14ac:dyDescent="0.3">
      <c r="A30" s="81" t="s">
        <v>50</v>
      </c>
      <c r="B30" s="76"/>
      <c r="C30" s="82">
        <v>384.13</v>
      </c>
      <c r="D30" s="78">
        <v>5738</v>
      </c>
      <c r="E30" s="79">
        <f t="shared" si="1"/>
        <v>5353.87</v>
      </c>
    </row>
    <row r="31" spans="1:7" s="32" customFormat="1" ht="17.25" x14ac:dyDescent="0.3">
      <c r="A31" s="81" t="s">
        <v>14</v>
      </c>
      <c r="B31" s="76"/>
      <c r="C31" s="82">
        <v>432.71</v>
      </c>
      <c r="D31" s="78">
        <v>1500</v>
      </c>
      <c r="E31" s="79">
        <f t="shared" si="1"/>
        <v>1067.29</v>
      </c>
    </row>
    <row r="32" spans="1:7" s="32" customFormat="1" ht="17.25" x14ac:dyDescent="0.3">
      <c r="A32" s="81" t="s">
        <v>51</v>
      </c>
      <c r="B32" s="76"/>
      <c r="C32" s="82">
        <v>0</v>
      </c>
      <c r="D32" s="78">
        <v>2000</v>
      </c>
      <c r="E32" s="79">
        <f t="shared" si="1"/>
        <v>2000</v>
      </c>
    </row>
    <row r="33" spans="1:7" s="32" customFormat="1" ht="17.25" x14ac:dyDescent="0.3">
      <c r="A33" s="81" t="s">
        <v>52</v>
      </c>
      <c r="B33" s="76"/>
      <c r="C33" s="82">
        <v>0</v>
      </c>
      <c r="D33" s="84">
        <v>100</v>
      </c>
      <c r="E33" s="79">
        <f t="shared" si="1"/>
        <v>100</v>
      </c>
    </row>
    <row r="34" spans="1:7" s="32" customFormat="1" ht="17.25" x14ac:dyDescent="0.3">
      <c r="A34" s="81" t="s">
        <v>53</v>
      </c>
      <c r="B34" s="76"/>
      <c r="C34" s="82">
        <v>0</v>
      </c>
      <c r="D34" s="78">
        <v>450</v>
      </c>
      <c r="E34" s="79">
        <f t="shared" si="1"/>
        <v>450</v>
      </c>
    </row>
    <row r="35" spans="1:7" s="32" customFormat="1" ht="17.25" x14ac:dyDescent="0.3">
      <c r="A35" s="81" t="s">
        <v>54</v>
      </c>
      <c r="B35" s="76"/>
      <c r="C35" s="82">
        <v>0</v>
      </c>
      <c r="D35" s="78">
        <v>1800</v>
      </c>
      <c r="E35" s="79">
        <f t="shared" si="1"/>
        <v>1800</v>
      </c>
      <c r="F35" s="85"/>
    </row>
    <row r="36" spans="1:7" s="32" customFormat="1" ht="17.25" x14ac:dyDescent="0.3">
      <c r="A36" s="81" t="s">
        <v>55</v>
      </c>
      <c r="B36" s="76"/>
      <c r="C36" s="82">
        <v>0</v>
      </c>
      <c r="D36" s="78">
        <v>150</v>
      </c>
      <c r="E36" s="79">
        <f>D36-C36</f>
        <v>150</v>
      </c>
    </row>
    <row r="37" spans="1:7" s="32" customFormat="1" ht="17.25" x14ac:dyDescent="0.3">
      <c r="A37" s="81" t="s">
        <v>56</v>
      </c>
      <c r="B37" s="76"/>
      <c r="C37" s="82">
        <v>0</v>
      </c>
      <c r="D37" s="78">
        <v>400</v>
      </c>
      <c r="E37" s="79">
        <f t="shared" si="1"/>
        <v>400</v>
      </c>
    </row>
    <row r="38" spans="1:7" s="32" customFormat="1" ht="17.25" x14ac:dyDescent="0.3">
      <c r="A38" s="81" t="s">
        <v>57</v>
      </c>
      <c r="B38" s="76"/>
      <c r="C38" s="82">
        <v>83.98</v>
      </c>
      <c r="D38" s="78">
        <v>1000</v>
      </c>
      <c r="E38" s="79">
        <f t="shared" si="1"/>
        <v>916.02</v>
      </c>
    </row>
    <row r="39" spans="1:7" s="32" customFormat="1" ht="15" customHeight="1" x14ac:dyDescent="0.3">
      <c r="A39" s="81" t="s">
        <v>15</v>
      </c>
      <c r="B39" s="76"/>
      <c r="C39" s="82">
        <v>2588.4699999999998</v>
      </c>
      <c r="D39" s="78">
        <v>4500</v>
      </c>
      <c r="E39" s="79">
        <f t="shared" si="1"/>
        <v>1911.5300000000002</v>
      </c>
    </row>
    <row r="40" spans="1:7" s="32" customFormat="1" ht="15" customHeight="1" x14ac:dyDescent="0.3">
      <c r="A40" s="81" t="s">
        <v>58</v>
      </c>
      <c r="B40" s="76"/>
      <c r="C40" s="82">
        <v>0</v>
      </c>
      <c r="D40" s="78">
        <v>500</v>
      </c>
      <c r="E40" s="79">
        <f t="shared" si="1"/>
        <v>500</v>
      </c>
    </row>
    <row r="41" spans="1:7" s="32" customFormat="1" ht="15" customHeight="1" x14ac:dyDescent="0.3">
      <c r="A41" s="81" t="s">
        <v>59</v>
      </c>
      <c r="B41" s="76"/>
      <c r="C41" s="82">
        <v>0</v>
      </c>
      <c r="D41" s="84">
        <v>300</v>
      </c>
      <c r="E41" s="79">
        <f t="shared" si="1"/>
        <v>300</v>
      </c>
    </row>
    <row r="42" spans="1:7" s="32" customFormat="1" ht="15" customHeight="1" x14ac:dyDescent="0.3">
      <c r="A42" s="81" t="s">
        <v>60</v>
      </c>
      <c r="B42" s="76"/>
      <c r="C42" s="82">
        <v>0</v>
      </c>
      <c r="D42" s="86">
        <f>3300+1323+181</f>
        <v>4804</v>
      </c>
      <c r="E42" s="79">
        <f t="shared" si="1"/>
        <v>4804</v>
      </c>
    </row>
    <row r="43" spans="1:7" s="32" customFormat="1" ht="15" customHeight="1" x14ac:dyDescent="0.3">
      <c r="A43" s="81" t="s">
        <v>61</v>
      </c>
      <c r="B43" s="76"/>
      <c r="C43" s="82">
        <v>215</v>
      </c>
      <c r="D43" s="86">
        <v>4000</v>
      </c>
      <c r="E43" s="79">
        <f t="shared" si="1"/>
        <v>3785</v>
      </c>
    </row>
    <row r="44" spans="1:7" s="32" customFormat="1" ht="15" customHeight="1" thickBot="1" x14ac:dyDescent="0.35">
      <c r="A44" s="81" t="s">
        <v>62</v>
      </c>
      <c r="B44" s="76"/>
      <c r="C44" s="87">
        <v>0</v>
      </c>
      <c r="D44" s="88">
        <v>2000</v>
      </c>
      <c r="E44" s="89">
        <f t="shared" si="1"/>
        <v>2000</v>
      </c>
    </row>
    <row r="45" spans="1:7" s="32" customFormat="1" ht="18" thickBot="1" x14ac:dyDescent="0.35">
      <c r="A45" s="90" t="s">
        <v>63</v>
      </c>
      <c r="B45" s="76"/>
      <c r="C45" s="91">
        <v>0</v>
      </c>
      <c r="D45" s="92">
        <v>2000</v>
      </c>
      <c r="E45" s="89">
        <f t="shared" si="1"/>
        <v>2000</v>
      </c>
      <c r="F45" s="85"/>
      <c r="G45" s="93"/>
    </row>
    <row r="46" spans="1:7" s="32" customFormat="1" ht="9.6" customHeight="1" thickBot="1" x14ac:dyDescent="0.35">
      <c r="A46" s="94"/>
      <c r="B46" s="76"/>
      <c r="C46" s="76"/>
      <c r="D46" s="95"/>
      <c r="E46" s="96"/>
    </row>
    <row r="47" spans="1:7" s="32" customFormat="1" ht="15.6" customHeight="1" thickBot="1" x14ac:dyDescent="0.3">
      <c r="A47" s="97" t="s">
        <v>64</v>
      </c>
      <c r="B47" s="76"/>
      <c r="C47" s="98">
        <f>SUM(C24:C46)</f>
        <v>5973.03</v>
      </c>
      <c r="D47" s="99">
        <f>SUM(D24:D46)</f>
        <v>36337.46</v>
      </c>
      <c r="E47" s="100">
        <f>SUM(E24:E46)</f>
        <v>30364.43</v>
      </c>
    </row>
    <row r="48" spans="1:7" ht="15.6" customHeight="1" thickBot="1" x14ac:dyDescent="0.3">
      <c r="A48" s="101"/>
      <c r="B48" s="102"/>
      <c r="C48" s="102"/>
      <c r="D48" s="103"/>
      <c r="E48" s="103"/>
    </row>
    <row r="49" spans="1:5" ht="13.5" thickBot="1" x14ac:dyDescent="0.25">
      <c r="A49" s="104" t="s">
        <v>71</v>
      </c>
      <c r="B49" s="105"/>
      <c r="C49" s="105"/>
      <c r="D49" s="106">
        <v>38881.51</v>
      </c>
      <c r="E49" s="107"/>
    </row>
    <row r="50" spans="1:5" ht="8.4499999999999993" customHeight="1" x14ac:dyDescent="0.25">
      <c r="A50" s="108"/>
      <c r="B50" s="2"/>
      <c r="C50" s="2"/>
      <c r="D50" s="109"/>
      <c r="E50" s="109"/>
    </row>
    <row r="51" spans="1:5" ht="13.5" thickBot="1" x14ac:dyDescent="0.25">
      <c r="A51" s="70" t="s">
        <v>65</v>
      </c>
      <c r="B51" s="110"/>
      <c r="C51" s="110"/>
      <c r="D51" s="111">
        <f>2426.87-50</f>
        <v>2376.87</v>
      </c>
      <c r="E51" s="111"/>
    </row>
    <row r="52" spans="1:5" ht="13.5" thickBot="1" x14ac:dyDescent="0.25">
      <c r="A52" s="70" t="s">
        <v>66</v>
      </c>
      <c r="B52" s="110"/>
      <c r="C52" s="110"/>
      <c r="D52" s="112">
        <f>D49-D51</f>
        <v>36504.639999999999</v>
      </c>
      <c r="E52" s="111"/>
    </row>
    <row r="53" spans="1:5" x14ac:dyDescent="0.2">
      <c r="A53" s="70" t="s">
        <v>67</v>
      </c>
      <c r="B53" s="110"/>
      <c r="C53" s="110"/>
      <c r="D53" s="107">
        <v>2500</v>
      </c>
      <c r="E53" s="107"/>
    </row>
    <row r="54" spans="1:5" x14ac:dyDescent="0.2">
      <c r="A54" s="70" t="s">
        <v>68</v>
      </c>
      <c r="B54" s="110"/>
      <c r="C54" s="110"/>
      <c r="D54" s="107">
        <v>1626</v>
      </c>
      <c r="E54" s="107"/>
    </row>
    <row r="55" spans="1:5" ht="13.5" x14ac:dyDescent="0.25">
      <c r="A55" s="108" t="s">
        <v>69</v>
      </c>
      <c r="B55" s="2"/>
      <c r="C55" s="2"/>
      <c r="D55" s="109">
        <f>E47</f>
        <v>30364.43</v>
      </c>
      <c r="E55" s="109"/>
    </row>
    <row r="56" spans="1:5" ht="13.5" x14ac:dyDescent="0.25">
      <c r="A56" s="108" t="s">
        <v>38</v>
      </c>
      <c r="B56" s="2"/>
      <c r="C56" s="2"/>
      <c r="D56" s="109">
        <f>E20</f>
        <v>-3969.6900000000005</v>
      </c>
      <c r="E56" s="109"/>
    </row>
    <row r="57" spans="1:5" ht="6.6" customHeight="1" thickBot="1" x14ac:dyDescent="0.3">
      <c r="A57" s="108"/>
      <c r="B57" s="2"/>
      <c r="C57" s="2"/>
      <c r="D57" s="109"/>
      <c r="E57" s="109"/>
    </row>
    <row r="58" spans="1:5" ht="14.25" thickBot="1" x14ac:dyDescent="0.3">
      <c r="A58" s="113" t="s">
        <v>70</v>
      </c>
      <c r="B58" s="2"/>
      <c r="C58" s="2"/>
      <c r="D58" s="112">
        <f>D52-D53+D54-D55+D56</f>
        <v>1296.5199999999986</v>
      </c>
      <c r="E58" s="109"/>
    </row>
    <row r="59" spans="1:5" ht="13.5" x14ac:dyDescent="0.25">
      <c r="A59" s="108"/>
      <c r="B59" s="2"/>
      <c r="C59" s="2"/>
      <c r="D59" s="109"/>
      <c r="E59" s="109"/>
    </row>
    <row r="60" spans="1:5" ht="13.5" x14ac:dyDescent="0.25">
      <c r="A60" s="108"/>
      <c r="B60" s="2"/>
      <c r="C60" s="2"/>
      <c r="D60" s="109"/>
      <c r="E60" s="109"/>
    </row>
    <row r="61" spans="1:5" ht="13.5" x14ac:dyDescent="0.25">
      <c r="A61" s="108"/>
      <c r="B61" s="2"/>
      <c r="C61" s="2"/>
      <c r="D61" s="109"/>
      <c r="E61" s="109"/>
    </row>
    <row r="62" spans="1:5" ht="13.5" x14ac:dyDescent="0.25">
      <c r="A62" s="108"/>
      <c r="B62" s="2"/>
      <c r="C62" s="2"/>
      <c r="D62" s="109"/>
      <c r="E62" s="109"/>
    </row>
    <row r="63" spans="1:5" ht="13.5" x14ac:dyDescent="0.25">
      <c r="A63" s="108"/>
      <c r="B63" s="2"/>
      <c r="C63" s="2"/>
      <c r="D63" s="109"/>
      <c r="E63" s="109"/>
    </row>
    <row r="64" spans="1:5" ht="13.5" x14ac:dyDescent="0.25">
      <c r="A64" s="108"/>
      <c r="B64" s="2"/>
      <c r="C64" s="2"/>
      <c r="D64" s="109"/>
      <c r="E64" s="109"/>
    </row>
    <row r="65" spans="1:5" ht="13.5" x14ac:dyDescent="0.25">
      <c r="A65" s="108"/>
      <c r="B65" s="2"/>
      <c r="C65" s="2"/>
      <c r="D65" s="109"/>
      <c r="E65" s="109"/>
    </row>
    <row r="66" spans="1:5" ht="13.5" x14ac:dyDescent="0.25">
      <c r="A66" s="108"/>
      <c r="B66" s="2"/>
      <c r="C66" s="2"/>
      <c r="D66" s="109"/>
      <c r="E66" s="109"/>
    </row>
    <row r="67" spans="1:5" ht="13.5" x14ac:dyDescent="0.25">
      <c r="A67" s="108"/>
      <c r="B67" s="2"/>
      <c r="C67" s="2"/>
      <c r="D67" s="109"/>
      <c r="E67" s="109"/>
    </row>
    <row r="68" spans="1:5" ht="13.5" x14ac:dyDescent="0.25">
      <c r="A68" s="108"/>
      <c r="B68" s="2"/>
      <c r="C68" s="2"/>
      <c r="D68" s="109"/>
      <c r="E68" s="109"/>
    </row>
    <row r="69" spans="1:5" ht="13.5" x14ac:dyDescent="0.25">
      <c r="A69" s="108"/>
      <c r="B69" s="2"/>
      <c r="C69" s="2"/>
      <c r="D69" s="109"/>
      <c r="E69" s="109"/>
    </row>
    <row r="70" spans="1:5" ht="13.5" x14ac:dyDescent="0.25">
      <c r="A70" s="108"/>
      <c r="B70" s="2"/>
      <c r="C70" s="2"/>
      <c r="D70" s="109"/>
      <c r="E70" s="109"/>
    </row>
    <row r="71" spans="1:5" ht="13.5" x14ac:dyDescent="0.25">
      <c r="A71" s="108"/>
      <c r="B71" s="2"/>
      <c r="C71" s="2"/>
      <c r="D71" s="109"/>
      <c r="E71" s="109"/>
    </row>
    <row r="72" spans="1:5" ht="13.5" x14ac:dyDescent="0.25">
      <c r="A72" s="108"/>
      <c r="B72" s="2"/>
      <c r="C72" s="2"/>
      <c r="D72" s="109"/>
      <c r="E72" s="109"/>
    </row>
    <row r="73" spans="1:5" ht="13.5" x14ac:dyDescent="0.25">
      <c r="A73" s="108"/>
      <c r="B73" s="2"/>
      <c r="C73" s="2"/>
      <c r="D73" s="109"/>
      <c r="E73" s="109"/>
    </row>
    <row r="74" spans="1:5" ht="13.5" x14ac:dyDescent="0.25">
      <c r="A74" s="108"/>
      <c r="B74" s="2"/>
      <c r="C74" s="2"/>
      <c r="D74" s="109"/>
      <c r="E74" s="109"/>
    </row>
    <row r="75" spans="1:5" ht="13.5" x14ac:dyDescent="0.25">
      <c r="A75" s="108"/>
      <c r="B75" s="2"/>
      <c r="C75" s="2"/>
      <c r="D75" s="109"/>
      <c r="E75" s="109"/>
    </row>
    <row r="76" spans="1:5" ht="13.5" x14ac:dyDescent="0.25">
      <c r="A76" s="108"/>
      <c r="B76" s="2"/>
      <c r="C76" s="2"/>
      <c r="D76" s="109"/>
      <c r="E76" s="109"/>
    </row>
    <row r="77" spans="1:5" ht="14.25" thickBot="1" x14ac:dyDescent="0.3">
      <c r="A77" s="108"/>
      <c r="B77" s="2"/>
      <c r="C77" s="2"/>
      <c r="D77" s="109"/>
      <c r="E77" s="109"/>
    </row>
    <row r="78" spans="1:5" ht="14.25" thickBot="1" x14ac:dyDescent="0.3">
      <c r="A78" s="108"/>
      <c r="B78" s="2"/>
      <c r="C78" s="2"/>
      <c r="D78" s="114"/>
      <c r="E78" s="111"/>
    </row>
    <row r="79" spans="1:5" x14ac:dyDescent="0.2">
      <c r="D79" s="115"/>
      <c r="E79" s="115"/>
    </row>
    <row r="80" spans="1:5" x14ac:dyDescent="0.2">
      <c r="D80" s="115"/>
      <c r="E80" s="115"/>
    </row>
    <row r="81" spans="4:5" x14ac:dyDescent="0.2">
      <c r="D81" s="115"/>
      <c r="E81" s="115"/>
    </row>
    <row r="82" spans="4:5" x14ac:dyDescent="0.2">
      <c r="D82" s="115"/>
      <c r="E82" s="115"/>
    </row>
    <row r="83" spans="4:5" x14ac:dyDescent="0.2">
      <c r="D83" s="115"/>
      <c r="E83" s="115"/>
    </row>
    <row r="84" spans="4:5" x14ac:dyDescent="0.2">
      <c r="D84" s="115"/>
      <c r="E84" s="115"/>
    </row>
    <row r="85" spans="4:5" x14ac:dyDescent="0.2">
      <c r="D85" s="115"/>
      <c r="E85" s="115"/>
    </row>
    <row r="86" spans="4:5" x14ac:dyDescent="0.2">
      <c r="D86" s="115"/>
      <c r="E86" s="115"/>
    </row>
    <row r="87" spans="4:5" x14ac:dyDescent="0.2">
      <c r="D87" s="115"/>
      <c r="E87" s="115"/>
    </row>
    <row r="88" spans="4:5" x14ac:dyDescent="0.2">
      <c r="D88" s="115"/>
      <c r="E88" s="115"/>
    </row>
  </sheetData>
  <pageMargins left="0.25" right="0.25" top="0.75" bottom="0.75" header="0.3" footer="0.3"/>
  <pageSetup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Treasurer Rpt Jan 10th</vt:lpstr>
      <vt:lpstr>Budget Jan 10th</vt:lpstr>
      <vt:lpstr>'Budget Jan 10th'!Print_Area</vt:lpstr>
      <vt:lpstr>'Treasurer Rpt Jan 10th'!Print_Area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O'Shea</dc:creator>
  <cp:lastModifiedBy>Jeff Holubeshen</cp:lastModifiedBy>
  <dcterms:created xsi:type="dcterms:W3CDTF">2024-01-10T19:04:59Z</dcterms:created>
  <dcterms:modified xsi:type="dcterms:W3CDTF">2024-02-27T23:41:52Z</dcterms:modified>
</cp:coreProperties>
</file>